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Rosendo\municipios\MUNICIPIOS 2019\AHUACUOTZINGO\TRANSPARENCIA AHUACUOTZINGO\Tesoreria                                   Ok\Listos para subir\"/>
    </mc:Choice>
  </mc:AlternateContent>
  <xr:revisionPtr revIDLastSave="0" documentId="13_ncr:1_{6741BAE5-44A8-493B-9510-DC9F4A4997A5}"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s>
  <calcPr calcId="181029"/>
</workbook>
</file>

<file path=xl/calcChain.xml><?xml version="1.0" encoding="utf-8"?>
<calcChain xmlns="http://schemas.openxmlformats.org/spreadsheetml/2006/main">
  <c r="M30" i="1" l="1"/>
  <c r="M21" i="1"/>
  <c r="M20" i="1"/>
  <c r="M18" i="1"/>
  <c r="M17" i="1"/>
  <c r="M15" i="1"/>
  <c r="M14" i="1"/>
  <c r="M13" i="1"/>
  <c r="M11" i="1"/>
  <c r="M9" i="1"/>
  <c r="M8" i="1"/>
  <c r="L30" i="1"/>
  <c r="L21" i="1"/>
  <c r="L20" i="1"/>
  <c r="L18" i="1"/>
  <c r="L17" i="1"/>
  <c r="L15" i="1"/>
  <c r="L14" i="1"/>
  <c r="L13" i="1"/>
  <c r="L11" i="1"/>
  <c r="L9" i="1"/>
  <c r="L8" i="1"/>
  <c r="K30" i="1"/>
  <c r="K21" i="1"/>
  <c r="K20" i="1"/>
  <c r="K18" i="1"/>
  <c r="K17" i="1"/>
  <c r="K15" i="1"/>
  <c r="K14" i="1"/>
  <c r="K13" i="1"/>
  <c r="K11" i="1"/>
  <c r="K9" i="1"/>
  <c r="K8" i="1"/>
  <c r="J22" i="1"/>
  <c r="J30" i="1"/>
  <c r="J21" i="1"/>
  <c r="J20" i="1"/>
  <c r="J18" i="1"/>
  <c r="J17" i="1"/>
  <c r="J15" i="1"/>
  <c r="J14" i="1"/>
  <c r="J13" i="1"/>
  <c r="J11" i="1"/>
  <c r="J9" i="1"/>
  <c r="J8" i="1"/>
  <c r="I13" i="1"/>
  <c r="I15" i="1"/>
  <c r="H18" i="1"/>
  <c r="I30" i="1"/>
  <c r="H30" i="1"/>
  <c r="I21" i="1"/>
  <c r="H21" i="1"/>
  <c r="I20" i="1"/>
  <c r="I18" i="1"/>
  <c r="I17" i="1"/>
  <c r="H17" i="1"/>
  <c r="H15" i="1"/>
  <c r="I14" i="1"/>
  <c r="H14" i="1"/>
  <c r="H13" i="1"/>
  <c r="I11" i="1"/>
  <c r="H11" i="1"/>
  <c r="I9" i="1"/>
  <c r="H10" i="1"/>
  <c r="H9" i="1"/>
  <c r="I8" i="1"/>
  <c r="H8" i="1"/>
</calcChain>
</file>

<file path=xl/sharedStrings.xml><?xml version="1.0" encoding="utf-8"?>
<sst xmlns="http://schemas.openxmlformats.org/spreadsheetml/2006/main" count="161" uniqueCount="86">
  <si>
    <t>50994</t>
  </si>
  <si>
    <t>TÍTULO</t>
  </si>
  <si>
    <t>NOMBRE CORTO</t>
  </si>
  <si>
    <t>DESCRIPCIÓN</t>
  </si>
  <si>
    <t>Informe financiero_Gasto por Capítulo, Concepto y Partida</t>
  </si>
  <si>
    <t>LTAIPEG81FXXXIA_LTAIPEG81FXXXIA281217</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</si>
  <si>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</si>
  <si>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</si>
  <si>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</si>
  <si>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</si>
  <si>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</si>
  <si>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</si>
  <si>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</si>
  <si>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</si>
  <si>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471040</t>
  </si>
  <si>
    <t>471060</t>
  </si>
  <si>
    <t>471061</t>
  </si>
  <si>
    <t>471042</t>
  </si>
  <si>
    <t>471069</t>
  </si>
  <si>
    <t>471043</t>
  </si>
  <si>
    <t>471070</t>
  </si>
  <si>
    <t>471046</t>
  </si>
  <si>
    <t>471072</t>
  </si>
  <si>
    <t>471048</t>
  </si>
  <si>
    <t>471050</t>
  </si>
  <si>
    <t>471073</t>
  </si>
  <si>
    <t>471052</t>
  </si>
  <si>
    <t>471055</t>
  </si>
  <si>
    <t>471057</t>
  </si>
  <si>
    <t>471063</t>
  </si>
  <si>
    <t>471064</t>
  </si>
  <si>
    <t>471066</t>
  </si>
  <si>
    <t>471068</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</si>
  <si>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</si>
  <si>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</si>
  <si>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</si>
  <si>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</si>
  <si>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</si>
  <si>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</si>
  <si>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</si>
  <si>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</si>
  <si>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</si>
  <si>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</si>
  <si>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</si>
  <si>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</si>
  <si>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</si>
  <si>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</si>
  <si>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</si>
  <si>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</si>
  <si>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</si>
  <si>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</si>
  <si>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</si>
  <si>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</si>
  <si>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 xml:space="preserve">SERVICIOS PERSONALES </t>
  </si>
  <si>
    <t>REMUNERACIONES AL PERSONAL DE CARACTER PERMANENTE.</t>
  </si>
  <si>
    <t>REMUNERACIONES ADICIONALES Y ESPECIALES.</t>
  </si>
  <si>
    <t>OTRAS PRESTACIONES SOCIALES Y ECONOMICAS.</t>
  </si>
  <si>
    <t>MATERIALES Y SUMINISTROS.</t>
  </si>
  <si>
    <t>MATERIALES DE ADMINISTRACION, EMISION DE DOCUMENTOS Y ARTICULOS OFICIALES.</t>
  </si>
  <si>
    <t>ALIMENTOS Y UTENSILIOS.</t>
  </si>
  <si>
    <t>MATERIALES Y ARTICULOS DE CONSTRUCCION Y DE REPARACION.</t>
  </si>
  <si>
    <t>COMBUSTIBLES, LUBRICANTES Y ADITIVOS.</t>
  </si>
  <si>
    <t>VESTUARIO, BLANCOS, PRENDAS DE PROTECCION Y ARTICULOS DEPORTIVOS.</t>
  </si>
  <si>
    <t>MATERIALES Y SUMINISTROS PARA SEGURIDAD.</t>
  </si>
  <si>
    <t>HERRAMIENTAS, REFACCIONES Y ACCESORIOS MENORES.</t>
  </si>
  <si>
    <t>SERVICIOS GENERALES.</t>
  </si>
  <si>
    <t>SERVICIOS BASICOS.</t>
  </si>
  <si>
    <t>SERVICIOS DE ARRENDAMIENTO.</t>
  </si>
  <si>
    <t>SERVICIOS FINANCIEROS, BANCARIOS Y COMERCIALES.</t>
  </si>
  <si>
    <t>SERVICIOS DE INSTALACION, REPARACION, MANTENIMIENTO Y CONSERVACION.</t>
  </si>
  <si>
    <t>SERVICIOS DE COMUNICACION SOCIAL Y PUBLICIDAD.</t>
  </si>
  <si>
    <t>SERVICIOS DE TRASLADO Y VIATICOS.</t>
  </si>
  <si>
    <t>SERVICIOS OFICIALES.</t>
  </si>
  <si>
    <t>OTROS SERVICIOS GENERALES.</t>
  </si>
  <si>
    <t>TRANSFERENCIAS, ASIGNACIONES, SUBSIDIOS Y OTRAS AYUDAS.</t>
  </si>
  <si>
    <t>AYUDAS SOCIALES.</t>
  </si>
  <si>
    <t>BIENES MUEBLES, INMUEBLES E INTANGIBLES.</t>
  </si>
  <si>
    <t>VEHICULOS Y EQUIPO DE TRANSPORTE.</t>
  </si>
  <si>
    <t>MAQUINARIA, OTROS EQUIPOS Y HERRAMIENTAS.</t>
  </si>
  <si>
    <t>BIENES INMUEBLES.</t>
  </si>
  <si>
    <t>INVERSION PUBLICA.</t>
  </si>
  <si>
    <t>OBRA PUBLICA EN BIENES DE DOMINIO PUBLICO.</t>
  </si>
  <si>
    <t>DEUDA PUBLICA.</t>
  </si>
  <si>
    <t>ADEUDOS DE EJERCICIOS FISCALES ANTERIORES (ADEFAS).</t>
  </si>
  <si>
    <t>TESORERIA</t>
  </si>
  <si>
    <t>http://ahuacuotzingo.guerrero.gob.mx/index.php/2020/11/16/ley-numero-207-de-transparencia-y-acceso-a-la-informacion-publica-del-estado-de-guerrero-2/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</si>
</sst>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sz val="11"/>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2" fillId="3" borderId="1" xfId="0" applyFont="1" applyFill="1" applyBorder="1" applyAlignment="1">
      <alignment horizontal="center" wrapText="1"/>
    </xf>
    <xf numFmtId="0" fontId="0" fillId="0" borderId="0" xfId="0" applyFill="1"/>
    <xf numFmtId="0" fontId="0" fillId="0" borderId="0" xfId="0" applyFont="1"/>
    <xf numFmtId="0" fontId="4" fillId="3" borderId="1" xfId="0" applyFont="1" applyFill="1" applyBorder="1" applyAlignment="1">
      <alignment horizontal="center" wrapText="1"/>
    </xf>
    <xf numFmtId="0" fontId="0" fillId="0" borderId="0" xfId="0" applyFont="1" applyFill="1"/>
    <xf numFmtId="4" fontId="5" fillId="0" borderId="0" xfId="0" applyNumberFormat="1" applyFont="1" applyFill="1" applyAlignment="1">
      <alignment horizontal="right" vertical="center"/>
    </xf>
    <xf numFmtId="0" fontId="3" fillId="0" borderId="0" xfId="0" applyFont="1" applyFill="1"/>
    <xf numFmtId="0" fontId="0" fillId="0" borderId="0" xfId="0" applyFont="1" applyFill="1" applyAlignment="1">
      <alignment horizontal="right"/>
    </xf>
    <xf numFmtId="0" fontId="0" fillId="0" borderId="0" xfId="0" applyFont="1" applyAlignment="1">
      <alignment horizontal="right"/>
    </xf>
    <xf numFmtId="14" fontId="0" fillId="0" borderId="0" xfId="0" applyNumberFormat="1" applyFont="1" applyFill="1"/>
    <xf numFmtId="0" fontId="5" fillId="0" borderId="0" xfId="0" applyFont="1" applyFill="1" applyAlignment="1">
      <alignment horizontal="right" vertical="center"/>
    </xf>
    <xf numFmtId="0" fontId="5" fillId="0" borderId="0" xfId="0" applyFont="1" applyFill="1" applyAlignment="1">
      <alignment horizontal="lef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colors>
    <mruColors>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3"/>
  <sheetViews>
    <sheetView tabSelected="1" topLeftCell="A2" zoomScale="70" zoomScaleNormal="70" workbookViewId="0">
      <selection activeCell="A31" sqref="A3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58.5703125" bestFit="1" customWidth="1"/>
    <col min="6" max="6" width="58.42578125" bestFit="1" customWidth="1"/>
    <col min="7" max="7" width="81.7109375" style="3" bestFit="1" customWidth="1"/>
    <col min="8" max="8" width="83.28515625" bestFit="1" customWidth="1"/>
    <col min="9" max="9" width="84.5703125" bestFit="1" customWidth="1"/>
    <col min="10" max="10" width="87" bestFit="1" customWidth="1"/>
    <col min="11" max="11" width="84.5703125" bestFit="1" customWidth="1"/>
    <col min="12" max="12" width="81.42578125" bestFit="1" customWidth="1"/>
    <col min="13" max="13" width="81.570312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13" t="s">
        <v>1</v>
      </c>
      <c r="B2" s="14"/>
      <c r="C2" s="14"/>
      <c r="D2" s="13" t="s">
        <v>2</v>
      </c>
      <c r="E2" s="14"/>
      <c r="F2" s="14"/>
      <c r="G2" s="13" t="s">
        <v>3</v>
      </c>
      <c r="H2" s="14"/>
      <c r="I2" s="14"/>
    </row>
    <row r="3" spans="1:19" x14ac:dyDescent="0.25">
      <c r="A3" s="15" t="s">
        <v>4</v>
      </c>
      <c r="B3" s="14"/>
      <c r="C3" s="14"/>
      <c r="D3" s="15" t="s">
        <v>5</v>
      </c>
      <c r="E3" s="14"/>
      <c r="F3" s="14"/>
      <c r="G3" s="15" t="s">
        <v>6</v>
      </c>
      <c r="H3" s="14"/>
      <c r="I3" s="14"/>
    </row>
    <row r="4" spans="1:19" hidden="1" x14ac:dyDescent="0.25">
      <c r="A4" t="s">
        <v>7</v>
      </c>
      <c r="B4" t="s">
        <v>8</v>
      </c>
      <c r="C4" t="s">
        <v>8</v>
      </c>
      <c r="D4" t="s">
        <v>7</v>
      </c>
      <c r="E4" t="s">
        <v>7</v>
      </c>
      <c r="F4" t="s">
        <v>7</v>
      </c>
      <c r="G4" s="3"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s="3" t="s">
        <v>20</v>
      </c>
      <c r="H5" t="s">
        <v>21</v>
      </c>
      <c r="I5" t="s">
        <v>22</v>
      </c>
      <c r="J5" t="s">
        <v>23</v>
      </c>
      <c r="K5" t="s">
        <v>24</v>
      </c>
      <c r="L5" t="s">
        <v>25</v>
      </c>
      <c r="M5" t="s">
        <v>26</v>
      </c>
      <c r="N5" t="s">
        <v>27</v>
      </c>
      <c r="O5" t="s">
        <v>28</v>
      </c>
      <c r="P5" t="s">
        <v>29</v>
      </c>
      <c r="Q5" t="s">
        <v>30</v>
      </c>
      <c r="R5" t="s">
        <v>31</v>
      </c>
      <c r="S5" t="s">
        <v>32</v>
      </c>
    </row>
    <row r="6" spans="1:19" x14ac:dyDescent="0.25">
      <c r="A6" s="13" t="s">
        <v>33</v>
      </c>
      <c r="B6" s="14"/>
      <c r="C6" s="14"/>
      <c r="D6" s="14"/>
      <c r="E6" s="14"/>
      <c r="F6" s="14"/>
      <c r="G6" s="14"/>
      <c r="H6" s="14"/>
      <c r="I6" s="14"/>
      <c r="J6" s="14"/>
      <c r="K6" s="14"/>
      <c r="L6" s="14"/>
      <c r="M6" s="14"/>
      <c r="N6" s="14"/>
      <c r="O6" s="14"/>
      <c r="P6" s="14"/>
      <c r="Q6" s="14"/>
      <c r="R6" s="14"/>
      <c r="S6" s="14"/>
    </row>
    <row r="7" spans="1:19" ht="29.25" x14ac:dyDescent="0.25">
      <c r="A7" s="1" t="s">
        <v>34</v>
      </c>
      <c r="B7" s="1" t="s">
        <v>35</v>
      </c>
      <c r="C7" s="1" t="s">
        <v>36</v>
      </c>
      <c r="D7" s="1" t="s">
        <v>37</v>
      </c>
      <c r="E7" s="1" t="s">
        <v>38</v>
      </c>
      <c r="F7" s="1" t="s">
        <v>39</v>
      </c>
      <c r="G7" s="4" t="s">
        <v>40</v>
      </c>
      <c r="H7" s="1" t="s">
        <v>41</v>
      </c>
      <c r="I7" s="1" t="s">
        <v>42</v>
      </c>
      <c r="J7" s="1" t="s">
        <v>43</v>
      </c>
      <c r="K7" s="1" t="s">
        <v>44</v>
      </c>
      <c r="L7" s="1" t="s">
        <v>45</v>
      </c>
      <c r="M7" s="1" t="s">
        <v>46</v>
      </c>
      <c r="N7" s="1" t="s">
        <v>47</v>
      </c>
      <c r="O7" s="1" t="s">
        <v>48</v>
      </c>
      <c r="P7" s="1" t="s">
        <v>49</v>
      </c>
      <c r="Q7" s="1" t="s">
        <v>50</v>
      </c>
      <c r="R7" s="1" t="s">
        <v>51</v>
      </c>
      <c r="S7" s="1" t="s">
        <v>52</v>
      </c>
    </row>
    <row r="8" spans="1:19" s="2" customFormat="1" x14ac:dyDescent="0.25">
      <c r="A8" s="5">
        <v>2019</v>
      </c>
      <c r="B8" s="10">
        <v>43739</v>
      </c>
      <c r="C8" s="10">
        <v>43830</v>
      </c>
      <c r="D8" s="5">
        <v>1000</v>
      </c>
      <c r="E8" s="5" t="s">
        <v>53</v>
      </c>
      <c r="F8" s="11">
        <v>11</v>
      </c>
      <c r="G8" s="12" t="s">
        <v>54</v>
      </c>
      <c r="H8" s="6">
        <f>14328002.88+8849002.08</f>
        <v>23177004.960000001</v>
      </c>
      <c r="I8" s="6">
        <f>14040872.9+7826023.45</f>
        <v>21866896.350000001</v>
      </c>
      <c r="J8" s="6">
        <f>14040872.9+7826023.45</f>
        <v>21866896.350000001</v>
      </c>
      <c r="K8" s="6">
        <f>14040872.9+7826023.45</f>
        <v>21866896.350000001</v>
      </c>
      <c r="L8" s="6">
        <f>14040872.9+7826023.45</f>
        <v>21866896.350000001</v>
      </c>
      <c r="M8" s="6">
        <f>14040872.9+7826023.45</f>
        <v>21866896.350000001</v>
      </c>
      <c r="N8" s="5"/>
      <c r="O8" s="5" t="s">
        <v>85</v>
      </c>
      <c r="P8" s="5" t="s">
        <v>84</v>
      </c>
      <c r="Q8" s="10">
        <v>43860</v>
      </c>
      <c r="R8" s="10">
        <v>43830</v>
      </c>
    </row>
    <row r="9" spans="1:19" s="2" customFormat="1" x14ac:dyDescent="0.25">
      <c r="A9" s="5">
        <v>2019</v>
      </c>
      <c r="B9" s="10">
        <v>43739</v>
      </c>
      <c r="C9" s="10">
        <v>43830</v>
      </c>
      <c r="D9" s="5">
        <v>1000</v>
      </c>
      <c r="E9" s="5" t="s">
        <v>53</v>
      </c>
      <c r="F9" s="11">
        <v>13</v>
      </c>
      <c r="G9" s="12" t="s">
        <v>55</v>
      </c>
      <c r="H9" s="6">
        <f>597000.12+368708.42</f>
        <v>965708.54</v>
      </c>
      <c r="I9" s="6">
        <f>1168980.65+582180.65</f>
        <v>1751161.2999999998</v>
      </c>
      <c r="J9" s="6">
        <f>1168980.65+582180.65</f>
        <v>1751161.2999999998</v>
      </c>
      <c r="K9" s="6">
        <f>1168980.65+582180.65</f>
        <v>1751161.2999999998</v>
      </c>
      <c r="L9" s="6">
        <f>1168980.65+582180.65</f>
        <v>1751161.2999999998</v>
      </c>
      <c r="M9" s="6">
        <f>1168980.65+582180.65</f>
        <v>1751161.2999999998</v>
      </c>
      <c r="N9" s="5"/>
      <c r="O9" s="5" t="s">
        <v>85</v>
      </c>
      <c r="P9" s="5" t="s">
        <v>84</v>
      </c>
      <c r="Q9" s="10">
        <v>43860</v>
      </c>
      <c r="R9" s="10">
        <v>43830</v>
      </c>
    </row>
    <row r="10" spans="1:19" s="2" customFormat="1" x14ac:dyDescent="0.25">
      <c r="A10" s="5">
        <v>2019</v>
      </c>
      <c r="B10" s="10">
        <v>43739</v>
      </c>
      <c r="C10" s="10">
        <v>43830</v>
      </c>
      <c r="D10" s="5">
        <v>1000</v>
      </c>
      <c r="E10" s="5" t="s">
        <v>53</v>
      </c>
      <c r="F10" s="11">
        <v>15</v>
      </c>
      <c r="G10" s="12" t="s">
        <v>56</v>
      </c>
      <c r="H10" s="6">
        <f>519736.08+86779.44</f>
        <v>606515.52</v>
      </c>
      <c r="I10" s="6">
        <v>405338.71</v>
      </c>
      <c r="J10" s="6">
        <v>405338.71</v>
      </c>
      <c r="K10" s="6">
        <v>405338.71</v>
      </c>
      <c r="L10" s="6">
        <v>405338.71</v>
      </c>
      <c r="M10" s="6">
        <v>405338.71</v>
      </c>
      <c r="N10" s="5"/>
      <c r="O10" s="5" t="s">
        <v>85</v>
      </c>
      <c r="P10" s="5" t="s">
        <v>84</v>
      </c>
      <c r="Q10" s="10">
        <v>43860</v>
      </c>
      <c r="R10" s="10">
        <v>43830</v>
      </c>
    </row>
    <row r="11" spans="1:19" s="2" customFormat="1" x14ac:dyDescent="0.25">
      <c r="A11" s="5">
        <v>2019</v>
      </c>
      <c r="B11" s="10">
        <v>43739</v>
      </c>
      <c r="C11" s="10">
        <v>43830</v>
      </c>
      <c r="D11" s="5">
        <v>2000</v>
      </c>
      <c r="E11" s="12" t="s">
        <v>57</v>
      </c>
      <c r="F11" s="11">
        <v>21</v>
      </c>
      <c r="G11" s="12" t="s">
        <v>58</v>
      </c>
      <c r="H11" s="6">
        <f>492714.46+166142.96</f>
        <v>658857.42000000004</v>
      </c>
      <c r="I11" s="6">
        <f>513941.25+135184.25</f>
        <v>649125.5</v>
      </c>
      <c r="J11" s="6">
        <f>513941.25+135184.25</f>
        <v>649125.5</v>
      </c>
      <c r="K11" s="6">
        <f>513941.25+135184.25</f>
        <v>649125.5</v>
      </c>
      <c r="L11" s="6">
        <f>513941.25+135184.25</f>
        <v>649125.5</v>
      </c>
      <c r="M11" s="6">
        <f>513941.25+135184.25</f>
        <v>649125.5</v>
      </c>
      <c r="N11" s="5"/>
      <c r="O11" s="5" t="s">
        <v>85</v>
      </c>
      <c r="P11" s="5" t="s">
        <v>84</v>
      </c>
      <c r="Q11" s="10">
        <v>43860</v>
      </c>
      <c r="R11" s="10">
        <v>43830</v>
      </c>
    </row>
    <row r="12" spans="1:19" s="2" customFormat="1" x14ac:dyDescent="0.25">
      <c r="A12" s="5">
        <v>2019</v>
      </c>
      <c r="B12" s="10">
        <v>43739</v>
      </c>
      <c r="C12" s="10">
        <v>43830</v>
      </c>
      <c r="D12" s="5">
        <v>2000</v>
      </c>
      <c r="E12" s="12" t="s">
        <v>57</v>
      </c>
      <c r="F12" s="11">
        <v>22</v>
      </c>
      <c r="G12" s="12" t="s">
        <v>59</v>
      </c>
      <c r="H12" s="6">
        <v>0</v>
      </c>
      <c r="I12" s="6">
        <v>84597.35</v>
      </c>
      <c r="J12" s="6">
        <v>84597.35</v>
      </c>
      <c r="K12" s="6">
        <v>84597.35</v>
      </c>
      <c r="L12" s="6">
        <v>84597.35</v>
      </c>
      <c r="M12" s="6">
        <v>84597.35</v>
      </c>
      <c r="N12" s="5"/>
      <c r="O12" s="5" t="s">
        <v>85</v>
      </c>
      <c r="P12" s="5" t="s">
        <v>84</v>
      </c>
      <c r="Q12" s="10">
        <v>43860</v>
      </c>
      <c r="R12" s="10">
        <v>43830</v>
      </c>
    </row>
    <row r="13" spans="1:19" s="2" customFormat="1" x14ac:dyDescent="0.25">
      <c r="A13" s="5">
        <v>2019</v>
      </c>
      <c r="B13" s="10">
        <v>43739</v>
      </c>
      <c r="C13" s="10">
        <v>43830</v>
      </c>
      <c r="D13" s="5">
        <v>2000</v>
      </c>
      <c r="E13" s="12" t="s">
        <v>57</v>
      </c>
      <c r="F13" s="11">
        <v>24</v>
      </c>
      <c r="G13" s="12" t="s">
        <v>60</v>
      </c>
      <c r="H13" s="6">
        <f>41663+85600</f>
        <v>127263</v>
      </c>
      <c r="I13" s="6">
        <f>182281.31+39122.9</f>
        <v>221404.21</v>
      </c>
      <c r="J13" s="6">
        <f>182281.31+39122.9</f>
        <v>221404.21</v>
      </c>
      <c r="K13" s="6">
        <f>182281.31+39122.9</f>
        <v>221404.21</v>
      </c>
      <c r="L13" s="6">
        <f>182281.31+39122.9</f>
        <v>221404.21</v>
      </c>
      <c r="M13" s="6">
        <f>182281.31+39122.9</f>
        <v>221404.21</v>
      </c>
      <c r="N13" s="5"/>
      <c r="O13" s="5" t="s">
        <v>85</v>
      </c>
      <c r="P13" s="5" t="s">
        <v>84</v>
      </c>
      <c r="Q13" s="10">
        <v>43860</v>
      </c>
      <c r="R13" s="10">
        <v>43830</v>
      </c>
    </row>
    <row r="14" spans="1:19" s="2" customFormat="1" x14ac:dyDescent="0.25">
      <c r="A14" s="5">
        <v>2019</v>
      </c>
      <c r="B14" s="10">
        <v>43739</v>
      </c>
      <c r="C14" s="10">
        <v>43830</v>
      </c>
      <c r="D14" s="5">
        <v>2000</v>
      </c>
      <c r="E14" s="12" t="s">
        <v>57</v>
      </c>
      <c r="F14" s="11">
        <v>26</v>
      </c>
      <c r="G14" s="12" t="s">
        <v>61</v>
      </c>
      <c r="H14" s="6">
        <f>127356.35+788759.88</f>
        <v>916116.23</v>
      </c>
      <c r="I14" s="6">
        <f>839586.68+418272.53</f>
        <v>1257859.21</v>
      </c>
      <c r="J14" s="6">
        <f>839586.68+418272.53</f>
        <v>1257859.21</v>
      </c>
      <c r="K14" s="6">
        <f>839586.68+418272.53</f>
        <v>1257859.21</v>
      </c>
      <c r="L14" s="6">
        <f>839586.68+418272.53</f>
        <v>1257859.21</v>
      </c>
      <c r="M14" s="6">
        <f>839586.68+418272.53</f>
        <v>1257859.21</v>
      </c>
      <c r="N14" s="5"/>
      <c r="O14" s="5" t="s">
        <v>85</v>
      </c>
      <c r="P14" s="5" t="s">
        <v>84</v>
      </c>
      <c r="Q14" s="10">
        <v>43860</v>
      </c>
      <c r="R14" s="10">
        <v>43830</v>
      </c>
    </row>
    <row r="15" spans="1:19" s="2" customFormat="1" x14ac:dyDescent="0.25">
      <c r="A15" s="5">
        <v>2019</v>
      </c>
      <c r="B15" s="10">
        <v>43739</v>
      </c>
      <c r="C15" s="10">
        <v>43830</v>
      </c>
      <c r="D15" s="5">
        <v>2000</v>
      </c>
      <c r="E15" s="12" t="s">
        <v>57</v>
      </c>
      <c r="F15" s="11">
        <v>27</v>
      </c>
      <c r="G15" s="12" t="s">
        <v>62</v>
      </c>
      <c r="H15" s="6">
        <f>13000+355000</f>
        <v>368000</v>
      </c>
      <c r="I15" s="6">
        <f>52688.63+119700.4</f>
        <v>172389.03</v>
      </c>
      <c r="J15" s="6">
        <f>52688.63+119700.4</f>
        <v>172389.03</v>
      </c>
      <c r="K15" s="6">
        <f>52688.63+119700.4</f>
        <v>172389.03</v>
      </c>
      <c r="L15" s="6">
        <f>52688.63+119700.4</f>
        <v>172389.03</v>
      </c>
      <c r="M15" s="6">
        <f>52688.63+119700.4</f>
        <v>172389.03</v>
      </c>
      <c r="N15" s="5"/>
      <c r="O15" s="5" t="s">
        <v>85</v>
      </c>
      <c r="P15" s="5" t="s">
        <v>84</v>
      </c>
      <c r="Q15" s="10">
        <v>43860</v>
      </c>
      <c r="R15" s="10">
        <v>43830</v>
      </c>
    </row>
    <row r="16" spans="1:19" s="2" customFormat="1" x14ac:dyDescent="0.25">
      <c r="A16" s="5">
        <v>2019</v>
      </c>
      <c r="B16" s="10">
        <v>43739</v>
      </c>
      <c r="C16" s="10">
        <v>43830</v>
      </c>
      <c r="D16" s="5">
        <v>2000</v>
      </c>
      <c r="E16" s="12" t="s">
        <v>57</v>
      </c>
      <c r="F16" s="11">
        <v>28</v>
      </c>
      <c r="G16" s="12" t="s">
        <v>63</v>
      </c>
      <c r="H16" s="6">
        <v>327764</v>
      </c>
      <c r="I16" s="6">
        <v>0</v>
      </c>
      <c r="J16" s="6">
        <v>0</v>
      </c>
      <c r="K16" s="6">
        <v>0</v>
      </c>
      <c r="L16" s="6">
        <v>0</v>
      </c>
      <c r="M16" s="6">
        <v>0</v>
      </c>
      <c r="N16" s="5"/>
      <c r="O16" s="5" t="s">
        <v>85</v>
      </c>
      <c r="P16" s="5" t="s">
        <v>84</v>
      </c>
      <c r="Q16" s="10">
        <v>43860</v>
      </c>
      <c r="R16" s="10">
        <v>43830</v>
      </c>
    </row>
    <row r="17" spans="1:18" s="2" customFormat="1" x14ac:dyDescent="0.25">
      <c r="A17" s="5">
        <v>2019</v>
      </c>
      <c r="B17" s="10">
        <v>43739</v>
      </c>
      <c r="C17" s="10">
        <v>43830</v>
      </c>
      <c r="D17" s="5">
        <v>2000</v>
      </c>
      <c r="E17" s="12" t="s">
        <v>57</v>
      </c>
      <c r="F17" s="11">
        <v>29</v>
      </c>
      <c r="G17" s="12" t="s">
        <v>64</v>
      </c>
      <c r="H17" s="6">
        <f>51460+260200</f>
        <v>311660</v>
      </c>
      <c r="I17" s="6">
        <f>114888.74+57434.14</f>
        <v>172322.88</v>
      </c>
      <c r="J17" s="6">
        <f>114888.74+57434.14</f>
        <v>172322.88</v>
      </c>
      <c r="K17" s="6">
        <f>114888.74+57434.14</f>
        <v>172322.88</v>
      </c>
      <c r="L17" s="6">
        <f>114888.74+57434.14</f>
        <v>172322.88</v>
      </c>
      <c r="M17" s="6">
        <f>114888.74+57434.14</f>
        <v>172322.88</v>
      </c>
      <c r="N17" s="5"/>
      <c r="O17" s="5" t="s">
        <v>85</v>
      </c>
      <c r="P17" s="5" t="s">
        <v>84</v>
      </c>
      <c r="Q17" s="10">
        <v>43860</v>
      </c>
      <c r="R17" s="10">
        <v>43830</v>
      </c>
    </row>
    <row r="18" spans="1:18" s="2" customFormat="1" x14ac:dyDescent="0.25">
      <c r="A18" s="5">
        <v>2019</v>
      </c>
      <c r="B18" s="10">
        <v>43739</v>
      </c>
      <c r="C18" s="10">
        <v>43830</v>
      </c>
      <c r="D18" s="5">
        <v>3000</v>
      </c>
      <c r="E18" s="12" t="s">
        <v>65</v>
      </c>
      <c r="F18" s="11">
        <v>31</v>
      </c>
      <c r="G18" s="12" t="s">
        <v>66</v>
      </c>
      <c r="H18" s="6">
        <f>22450+1488444.84</f>
        <v>1510894.84</v>
      </c>
      <c r="I18" s="6">
        <f>191127.75+4587132.57</f>
        <v>4778260.32</v>
      </c>
      <c r="J18" s="6">
        <f>191127.75+4587132.57</f>
        <v>4778260.32</v>
      </c>
      <c r="K18" s="6">
        <f>191127.75+4587132.57</f>
        <v>4778260.32</v>
      </c>
      <c r="L18" s="6">
        <f>191127.75+4587132.57</f>
        <v>4778260.32</v>
      </c>
      <c r="M18" s="6">
        <f>191127.75+4587132.57</f>
        <v>4778260.32</v>
      </c>
      <c r="N18" s="5"/>
      <c r="O18" s="5" t="s">
        <v>85</v>
      </c>
      <c r="P18" s="5" t="s">
        <v>84</v>
      </c>
      <c r="Q18" s="10">
        <v>43860</v>
      </c>
      <c r="R18" s="10">
        <v>43830</v>
      </c>
    </row>
    <row r="19" spans="1:18" s="2" customFormat="1" x14ac:dyDescent="0.25">
      <c r="A19" s="5">
        <v>2019</v>
      </c>
      <c r="B19" s="10">
        <v>43739</v>
      </c>
      <c r="C19" s="10">
        <v>43830</v>
      </c>
      <c r="D19" s="5">
        <v>3000</v>
      </c>
      <c r="E19" s="12" t="s">
        <v>65</v>
      </c>
      <c r="F19" s="11">
        <v>32</v>
      </c>
      <c r="G19" s="12" t="s">
        <v>67</v>
      </c>
      <c r="H19" s="6">
        <v>0</v>
      </c>
      <c r="I19" s="6">
        <v>10000</v>
      </c>
      <c r="J19" s="6">
        <v>10000</v>
      </c>
      <c r="K19" s="6">
        <v>10000</v>
      </c>
      <c r="L19" s="6">
        <v>10000</v>
      </c>
      <c r="M19" s="6">
        <v>10000</v>
      </c>
      <c r="N19" s="5"/>
      <c r="O19" s="5" t="s">
        <v>85</v>
      </c>
      <c r="P19" s="5" t="s">
        <v>84</v>
      </c>
      <c r="Q19" s="10">
        <v>43860</v>
      </c>
      <c r="R19" s="10">
        <v>43830</v>
      </c>
    </row>
    <row r="20" spans="1:18" s="2" customFormat="1" x14ac:dyDescent="0.25">
      <c r="A20" s="5">
        <v>2019</v>
      </c>
      <c r="B20" s="10">
        <v>43739</v>
      </c>
      <c r="C20" s="10">
        <v>43830</v>
      </c>
      <c r="D20" s="5">
        <v>3000</v>
      </c>
      <c r="E20" s="12" t="s">
        <v>65</v>
      </c>
      <c r="F20" s="11">
        <v>34</v>
      </c>
      <c r="G20" s="12" t="s">
        <v>68</v>
      </c>
      <c r="H20" s="6">
        <v>2000</v>
      </c>
      <c r="I20" s="6">
        <f>32915.67+2401.2</f>
        <v>35316.869999999995</v>
      </c>
      <c r="J20" s="6">
        <f>32915.67+2401.2</f>
        <v>35316.869999999995</v>
      </c>
      <c r="K20" s="6">
        <f>32915.67+2401.2</f>
        <v>35316.869999999995</v>
      </c>
      <c r="L20" s="6">
        <f>32915.67+2401.2</f>
        <v>35316.869999999995</v>
      </c>
      <c r="M20" s="6">
        <f>32915.67+2401.2</f>
        <v>35316.869999999995</v>
      </c>
      <c r="N20" s="5"/>
      <c r="O20" s="5" t="s">
        <v>85</v>
      </c>
      <c r="P20" s="5" t="s">
        <v>84</v>
      </c>
      <c r="Q20" s="10">
        <v>43860</v>
      </c>
      <c r="R20" s="10">
        <v>43830</v>
      </c>
    </row>
    <row r="21" spans="1:18" s="2" customFormat="1" x14ac:dyDescent="0.25">
      <c r="A21" s="5">
        <v>2019</v>
      </c>
      <c r="B21" s="10">
        <v>43739</v>
      </c>
      <c r="C21" s="10">
        <v>43830</v>
      </c>
      <c r="D21" s="5">
        <v>3000</v>
      </c>
      <c r="E21" s="12" t="s">
        <v>65</v>
      </c>
      <c r="F21" s="11">
        <v>35</v>
      </c>
      <c r="G21" s="12" t="s">
        <v>69</v>
      </c>
      <c r="H21" s="6">
        <f>61080+370897</f>
        <v>431977</v>
      </c>
      <c r="I21" s="6">
        <f>87757.78+120449.88</f>
        <v>208207.66</v>
      </c>
      <c r="J21" s="6">
        <f>87757.78+120449.88</f>
        <v>208207.66</v>
      </c>
      <c r="K21" s="6">
        <f>87757.78+120449.88</f>
        <v>208207.66</v>
      </c>
      <c r="L21" s="6">
        <f>87757.78+120449.88</f>
        <v>208207.66</v>
      </c>
      <c r="M21" s="6">
        <f>87757.78+120449.88</f>
        <v>208207.66</v>
      </c>
      <c r="N21" s="5"/>
      <c r="O21" s="5" t="s">
        <v>85</v>
      </c>
      <c r="P21" s="5" t="s">
        <v>84</v>
      </c>
      <c r="Q21" s="10">
        <v>43860</v>
      </c>
      <c r="R21" s="10">
        <v>43830</v>
      </c>
    </row>
    <row r="22" spans="1:18" s="2" customFormat="1" x14ac:dyDescent="0.25">
      <c r="A22" s="5">
        <v>2019</v>
      </c>
      <c r="B22" s="10">
        <v>43739</v>
      </c>
      <c r="C22" s="10">
        <v>43830</v>
      </c>
      <c r="D22" s="5">
        <v>3000</v>
      </c>
      <c r="E22" s="12" t="s">
        <v>65</v>
      </c>
      <c r="F22" s="11">
        <v>36</v>
      </c>
      <c r="G22" s="12" t="s">
        <v>70</v>
      </c>
      <c r="H22" s="6">
        <v>16740.02</v>
      </c>
      <c r="I22" s="6">
        <v>2834.63</v>
      </c>
      <c r="J22" s="6">
        <f>2834.63</f>
        <v>2834.63</v>
      </c>
      <c r="K22" s="6">
        <v>2834.63</v>
      </c>
      <c r="L22" s="6">
        <v>2834.63</v>
      </c>
      <c r="M22" s="6">
        <v>2834.63</v>
      </c>
      <c r="N22" s="5"/>
      <c r="O22" s="5" t="s">
        <v>85</v>
      </c>
      <c r="P22" s="5" t="s">
        <v>84</v>
      </c>
      <c r="Q22" s="10">
        <v>43860</v>
      </c>
      <c r="R22" s="10">
        <v>43830</v>
      </c>
    </row>
    <row r="23" spans="1:18" s="2" customFormat="1" x14ac:dyDescent="0.25">
      <c r="A23" s="5">
        <v>2019</v>
      </c>
      <c r="B23" s="10">
        <v>43739</v>
      </c>
      <c r="C23" s="10">
        <v>43830</v>
      </c>
      <c r="D23" s="5">
        <v>3000</v>
      </c>
      <c r="E23" s="12" t="s">
        <v>65</v>
      </c>
      <c r="F23" s="11">
        <v>37</v>
      </c>
      <c r="G23" s="12" t="s">
        <v>71</v>
      </c>
      <c r="H23" s="6">
        <v>0</v>
      </c>
      <c r="I23" s="6">
        <v>2000</v>
      </c>
      <c r="J23" s="6">
        <v>2000</v>
      </c>
      <c r="K23" s="6">
        <v>2000</v>
      </c>
      <c r="L23" s="6">
        <v>2000</v>
      </c>
      <c r="M23" s="6">
        <v>2000</v>
      </c>
      <c r="N23" s="5"/>
      <c r="O23" s="5" t="s">
        <v>85</v>
      </c>
      <c r="P23" s="5" t="s">
        <v>84</v>
      </c>
      <c r="Q23" s="10">
        <v>43860</v>
      </c>
      <c r="R23" s="10">
        <v>43830</v>
      </c>
    </row>
    <row r="24" spans="1:18" s="2" customFormat="1" x14ac:dyDescent="0.25">
      <c r="A24" s="5">
        <v>2019</v>
      </c>
      <c r="B24" s="10">
        <v>43739</v>
      </c>
      <c r="C24" s="10">
        <v>43830</v>
      </c>
      <c r="D24" s="5">
        <v>3000</v>
      </c>
      <c r="E24" s="12" t="s">
        <v>65</v>
      </c>
      <c r="F24" s="11">
        <v>38</v>
      </c>
      <c r="G24" s="12" t="s">
        <v>72</v>
      </c>
      <c r="H24" s="6">
        <v>15800</v>
      </c>
      <c r="I24" s="6">
        <v>139050.54</v>
      </c>
      <c r="J24" s="6">
        <v>139050.54</v>
      </c>
      <c r="K24" s="6">
        <v>139050.54</v>
      </c>
      <c r="L24" s="6">
        <v>139050.54</v>
      </c>
      <c r="M24" s="6">
        <v>139050.54</v>
      </c>
      <c r="N24" s="5"/>
      <c r="O24" s="5" t="s">
        <v>85</v>
      </c>
      <c r="P24" s="5" t="s">
        <v>84</v>
      </c>
      <c r="Q24" s="10">
        <v>43860</v>
      </c>
      <c r="R24" s="10">
        <v>43830</v>
      </c>
    </row>
    <row r="25" spans="1:18" s="2" customFormat="1" x14ac:dyDescent="0.25">
      <c r="A25" s="5">
        <v>2019</v>
      </c>
      <c r="B25" s="10">
        <v>43739</v>
      </c>
      <c r="C25" s="10">
        <v>43830</v>
      </c>
      <c r="D25" s="5">
        <v>3000</v>
      </c>
      <c r="E25" s="12" t="s">
        <v>65</v>
      </c>
      <c r="F25" s="11">
        <v>39</v>
      </c>
      <c r="G25" s="12" t="s">
        <v>73</v>
      </c>
      <c r="H25" s="6">
        <v>0</v>
      </c>
      <c r="I25" s="6">
        <v>167362</v>
      </c>
      <c r="J25" s="6">
        <v>167362</v>
      </c>
      <c r="K25" s="6">
        <v>167362</v>
      </c>
      <c r="L25" s="6">
        <v>167362</v>
      </c>
      <c r="M25" s="6">
        <v>167362</v>
      </c>
      <c r="N25" s="5"/>
      <c r="O25" s="5" t="s">
        <v>85</v>
      </c>
      <c r="P25" s="5" t="s">
        <v>84</v>
      </c>
      <c r="Q25" s="10">
        <v>43860</v>
      </c>
      <c r="R25" s="10">
        <v>43830</v>
      </c>
    </row>
    <row r="26" spans="1:18" s="7" customFormat="1" x14ac:dyDescent="0.25">
      <c r="A26" s="5">
        <v>2019</v>
      </c>
      <c r="B26" s="10">
        <v>43739</v>
      </c>
      <c r="C26" s="10">
        <v>43830</v>
      </c>
      <c r="D26" s="5">
        <v>4000</v>
      </c>
      <c r="E26" s="12" t="s">
        <v>74</v>
      </c>
      <c r="F26" s="11">
        <v>44</v>
      </c>
      <c r="G26" s="12" t="s">
        <v>75</v>
      </c>
      <c r="H26" s="6">
        <v>46952</v>
      </c>
      <c r="I26" s="6">
        <v>520441.85</v>
      </c>
      <c r="J26" s="6">
        <v>520441.85</v>
      </c>
      <c r="K26" s="6">
        <v>520441.85</v>
      </c>
      <c r="L26" s="6">
        <v>520441.85</v>
      </c>
      <c r="M26" s="6">
        <v>520441.85</v>
      </c>
      <c r="N26" s="5"/>
      <c r="O26" s="5" t="s">
        <v>85</v>
      </c>
      <c r="P26" s="5" t="s">
        <v>84</v>
      </c>
      <c r="Q26" s="10">
        <v>43860</v>
      </c>
      <c r="R26" s="10">
        <v>43830</v>
      </c>
    </row>
    <row r="27" spans="1:18" s="2" customFormat="1" x14ac:dyDescent="0.25">
      <c r="A27" s="5">
        <v>2019</v>
      </c>
      <c r="B27" s="10">
        <v>43739</v>
      </c>
      <c r="C27" s="10">
        <v>43830</v>
      </c>
      <c r="D27" s="5">
        <v>5000</v>
      </c>
      <c r="E27" s="12" t="s">
        <v>76</v>
      </c>
      <c r="F27" s="11">
        <v>54</v>
      </c>
      <c r="G27" s="12" t="s">
        <v>77</v>
      </c>
      <c r="H27" s="6">
        <v>0</v>
      </c>
      <c r="I27" s="6">
        <v>965600</v>
      </c>
      <c r="J27" s="6">
        <v>965600</v>
      </c>
      <c r="K27" s="6">
        <v>965600</v>
      </c>
      <c r="L27" s="6">
        <v>965600</v>
      </c>
      <c r="M27" s="6">
        <v>965600</v>
      </c>
      <c r="N27" s="5"/>
      <c r="O27" s="5" t="s">
        <v>85</v>
      </c>
      <c r="P27" s="5" t="s">
        <v>84</v>
      </c>
      <c r="Q27" s="10">
        <v>43860</v>
      </c>
      <c r="R27" s="10">
        <v>43830</v>
      </c>
    </row>
    <row r="28" spans="1:18" s="2" customFormat="1" x14ac:dyDescent="0.25">
      <c r="A28" s="5">
        <v>2019</v>
      </c>
      <c r="B28" s="10">
        <v>43739</v>
      </c>
      <c r="C28" s="10">
        <v>43830</v>
      </c>
      <c r="D28" s="5">
        <v>5000</v>
      </c>
      <c r="E28" s="12" t="s">
        <v>76</v>
      </c>
      <c r="F28" s="11">
        <v>56</v>
      </c>
      <c r="G28" s="12" t="s">
        <v>78</v>
      </c>
      <c r="H28" s="6">
        <v>70528</v>
      </c>
      <c r="I28" s="6">
        <v>0</v>
      </c>
      <c r="J28" s="6">
        <v>0</v>
      </c>
      <c r="K28" s="6">
        <v>0</v>
      </c>
      <c r="L28" s="6">
        <v>0</v>
      </c>
      <c r="M28" s="6">
        <v>0</v>
      </c>
      <c r="N28" s="5"/>
      <c r="O28" s="5" t="s">
        <v>85</v>
      </c>
      <c r="P28" s="5" t="s">
        <v>84</v>
      </c>
      <c r="Q28" s="10">
        <v>43860</v>
      </c>
      <c r="R28" s="10">
        <v>43830</v>
      </c>
    </row>
    <row r="29" spans="1:18" s="2" customFormat="1" x14ac:dyDescent="0.25">
      <c r="A29" s="5">
        <v>2019</v>
      </c>
      <c r="B29" s="10">
        <v>43739</v>
      </c>
      <c r="C29" s="10">
        <v>43830</v>
      </c>
      <c r="D29" s="5">
        <v>5000</v>
      </c>
      <c r="E29" s="12" t="s">
        <v>76</v>
      </c>
      <c r="F29" s="11">
        <v>58</v>
      </c>
      <c r="G29" s="12" t="s">
        <v>79</v>
      </c>
      <c r="H29" s="6">
        <v>0</v>
      </c>
      <c r="I29" s="6">
        <v>1870000</v>
      </c>
      <c r="J29" s="6">
        <v>1870000</v>
      </c>
      <c r="K29" s="6">
        <v>1870000</v>
      </c>
      <c r="L29" s="6">
        <v>1770000</v>
      </c>
      <c r="M29" s="6">
        <v>1770000</v>
      </c>
      <c r="N29" s="5"/>
      <c r="O29" s="5" t="s">
        <v>85</v>
      </c>
      <c r="P29" s="5" t="s">
        <v>84</v>
      </c>
      <c r="Q29" s="10">
        <v>43860</v>
      </c>
      <c r="R29" s="10">
        <v>43830</v>
      </c>
    </row>
    <row r="30" spans="1:18" s="2" customFormat="1" x14ac:dyDescent="0.25">
      <c r="A30" s="5">
        <v>2019</v>
      </c>
      <c r="B30" s="10">
        <v>43739</v>
      </c>
      <c r="C30" s="10">
        <v>43830</v>
      </c>
      <c r="D30" s="5">
        <v>6000</v>
      </c>
      <c r="E30" s="12" t="s">
        <v>80</v>
      </c>
      <c r="F30" s="11">
        <v>61</v>
      </c>
      <c r="G30" s="12" t="s">
        <v>81</v>
      </c>
      <c r="H30" s="6">
        <f>424.33+49612462.33</f>
        <v>49612886.659999996</v>
      </c>
      <c r="I30" s="6">
        <f>3538682.68+74827313.35</f>
        <v>78365996.030000001</v>
      </c>
      <c r="J30" s="6">
        <f>3538682.68+74827313.3</f>
        <v>78365995.980000004</v>
      </c>
      <c r="K30" s="6">
        <f>3538682.68+74827313.3</f>
        <v>78365995.980000004</v>
      </c>
      <c r="L30" s="6">
        <f>3538682.68+74827313.3</f>
        <v>78365995.980000004</v>
      </c>
      <c r="M30" s="6">
        <f>3538682.68+74827313.3</f>
        <v>78365995.980000004</v>
      </c>
      <c r="N30" s="5"/>
      <c r="O30" s="5" t="s">
        <v>85</v>
      </c>
      <c r="P30" s="5" t="s">
        <v>84</v>
      </c>
      <c r="Q30" s="10">
        <v>43860</v>
      </c>
      <c r="R30" s="10">
        <v>43830</v>
      </c>
    </row>
    <row r="31" spans="1:18" s="2" customFormat="1" x14ac:dyDescent="0.25">
      <c r="A31" s="5">
        <v>2019</v>
      </c>
      <c r="B31" s="10">
        <v>43739</v>
      </c>
      <c r="C31" s="10">
        <v>43830</v>
      </c>
      <c r="D31" s="5">
        <v>9000</v>
      </c>
      <c r="E31" s="12" t="s">
        <v>82</v>
      </c>
      <c r="F31" s="11">
        <v>99</v>
      </c>
      <c r="G31" s="12" t="s">
        <v>83</v>
      </c>
      <c r="H31" s="6">
        <v>456703</v>
      </c>
      <c r="I31" s="6">
        <v>456703</v>
      </c>
      <c r="J31" s="6">
        <v>456703</v>
      </c>
      <c r="K31" s="6">
        <v>456703</v>
      </c>
      <c r="L31" s="6">
        <v>453703</v>
      </c>
      <c r="M31" s="6">
        <v>456703</v>
      </c>
      <c r="N31" s="5"/>
      <c r="O31" s="5" t="s">
        <v>85</v>
      </c>
      <c r="P31" s="5" t="s">
        <v>84</v>
      </c>
      <c r="Q31" s="10">
        <v>43860</v>
      </c>
      <c r="R31" s="10">
        <v>43830</v>
      </c>
    </row>
    <row r="32" spans="1:18" s="2" customFormat="1" x14ac:dyDescent="0.25">
      <c r="F32" s="8"/>
      <c r="G32" s="5"/>
    </row>
    <row r="33" spans="6:6" x14ac:dyDescent="0.25">
      <c r="F33" s="9"/>
    </row>
  </sheetData>
  <mergeCells count="7">
    <mergeCell ref="A6:S6"/>
    <mergeCell ref="A2:C2"/>
    <mergeCell ref="D2:F2"/>
    <mergeCell ref="G2:I2"/>
    <mergeCell ref="A3:C3"/>
    <mergeCell ref="D3:F3"/>
    <mergeCell ref="G3:I3"/>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CIPRIAN</cp:lastModifiedBy>
  <dcterms:created xsi:type="dcterms:W3CDTF">2020-11-03T16:24:53Z</dcterms:created>
  <dcterms:modified xsi:type="dcterms:W3CDTF">2020-11-17T20:59:57Z</dcterms:modified>
</cp:coreProperties>
</file>