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6\Desktop\OCT-DIC\INFORME FINANCIERO ANUAL 2024\4.1. INFORMACION GENERAL\"/>
    </mc:Choice>
  </mc:AlternateContent>
  <xr:revisionPtr revIDLastSave="0" documentId="13_ncr:1_{06A583C5-C250-4F4D-864D-340958E273E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OCT-DIC GTO CTE" sheetId="12" r:id="rId1"/>
    <sheet name="OCT-DIC FORTAMUN" sheetId="14" r:id="rId2"/>
    <sheet name="FAISMUN" sheetId="15" r:id="rId3"/>
  </sheets>
  <definedNames>
    <definedName name="_xlnm._FilterDatabase" localSheetId="2" hidden="1">FAISMUN!$A$6:$M$15</definedName>
    <definedName name="_xlnm._FilterDatabase" localSheetId="1" hidden="1">'OCT-DIC FORTAMUN'!$A$6:$M$10</definedName>
    <definedName name="_xlnm._FilterDatabase" localSheetId="0" hidden="1">'OCT-DIC GTO CTE'!$A$6:$M$19</definedName>
    <definedName name="_xlnm.Print_Area" localSheetId="2">FAISMUN!$A$1:$V$22</definedName>
    <definedName name="_xlnm.Print_Area" localSheetId="1">'OCT-DIC FORTAMUN'!$A$1:$V$64</definedName>
    <definedName name="_xlnm.Print_Area" localSheetId="0">'OCT-DIC GTO CTE'!$A$1:$T$135</definedName>
    <definedName name="_xlnm.Print_Titles" localSheetId="2">FAISMUN!$1:$3</definedName>
    <definedName name="_xlnm.Print_Titles" localSheetId="1">'OCT-DIC FORTAMUN'!$1:$3</definedName>
    <definedName name="_xlnm.Print_Titles" localSheetId="0">'OCT-DIC GTO CTE'!$1:$6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5" i="12" l="1"/>
  <c r="O136" i="12"/>
  <c r="M21" i="15"/>
  <c r="M16" i="15"/>
  <c r="A9" i="15"/>
  <c r="A10" i="15" s="1"/>
  <c r="A11" i="15" s="1"/>
  <c r="A12" i="15" s="1"/>
  <c r="A13" i="15" s="1"/>
  <c r="A14" i="15" s="1"/>
  <c r="A15" i="15" s="1"/>
  <c r="M20" i="15" l="1"/>
  <c r="P16" i="15"/>
  <c r="O16" i="15"/>
  <c r="N16" i="15"/>
  <c r="M59" i="14"/>
  <c r="N20" i="15" l="1"/>
  <c r="M11" i="14"/>
  <c r="M20" i="14"/>
  <c r="M26" i="14"/>
  <c r="M62" i="14"/>
  <c r="N21" i="15" l="1"/>
  <c r="O20" i="15"/>
  <c r="P20" i="15"/>
  <c r="M63" i="14"/>
  <c r="P44" i="12"/>
  <c r="O44" i="12"/>
  <c r="N134" i="12"/>
  <c r="N64" i="12"/>
  <c r="N103" i="12"/>
  <c r="S132" i="12"/>
  <c r="U132" i="12" s="1"/>
  <c r="S131" i="12"/>
  <c r="U131" i="12" s="1"/>
  <c r="S130" i="12"/>
  <c r="U130" i="12" s="1"/>
  <c r="S129" i="12"/>
  <c r="U129" i="12" s="1"/>
  <c r="S128" i="12"/>
  <c r="U128" i="12" s="1"/>
  <c r="S127" i="12"/>
  <c r="U127" i="12" s="1"/>
  <c r="S126" i="12"/>
  <c r="U126" i="12" s="1"/>
  <c r="S125" i="12"/>
  <c r="U125" i="12" s="1"/>
  <c r="S124" i="12"/>
  <c r="U124" i="12" s="1"/>
  <c r="S123" i="12"/>
  <c r="U123" i="12" s="1"/>
  <c r="S122" i="12"/>
  <c r="U122" i="12" s="1"/>
  <c r="S121" i="12"/>
  <c r="U121" i="12" s="1"/>
  <c r="S120" i="12"/>
  <c r="U120" i="12" s="1"/>
  <c r="S119" i="12"/>
  <c r="U119" i="12" s="1"/>
  <c r="S118" i="12"/>
  <c r="U118" i="12" s="1"/>
  <c r="S117" i="12"/>
  <c r="U117" i="12" s="1"/>
  <c r="S116" i="12"/>
  <c r="U116" i="12" s="1"/>
  <c r="S115" i="12"/>
  <c r="U115" i="12" s="1"/>
  <c r="S114" i="12"/>
  <c r="U114" i="12" s="1"/>
  <c r="P132" i="12"/>
  <c r="P129" i="12"/>
  <c r="P127" i="12"/>
  <c r="P125" i="12"/>
  <c r="P124" i="12"/>
  <c r="P123" i="12"/>
  <c r="P122" i="12"/>
  <c r="P121" i="12"/>
  <c r="O132" i="12"/>
  <c r="O127" i="12"/>
  <c r="O126" i="12"/>
  <c r="O125" i="12"/>
  <c r="O124" i="12"/>
  <c r="O122" i="12"/>
  <c r="P131" i="12"/>
  <c r="P130" i="12"/>
  <c r="O129" i="12"/>
  <c r="P128" i="12"/>
  <c r="P126" i="12"/>
  <c r="O123" i="12"/>
  <c r="O121" i="12"/>
  <c r="P120" i="12"/>
  <c r="P119" i="12"/>
  <c r="P118" i="12"/>
  <c r="P117" i="12"/>
  <c r="O116" i="12"/>
  <c r="P115" i="12"/>
  <c r="P114" i="12"/>
  <c r="P102" i="12"/>
  <c r="P103" i="12" s="1"/>
  <c r="O102" i="12"/>
  <c r="O103" i="12" s="1"/>
  <c r="O98" i="12"/>
  <c r="O91" i="12"/>
  <c r="O92" i="12"/>
  <c r="N11" i="14"/>
  <c r="N61" i="14"/>
  <c r="P61" i="14" s="1"/>
  <c r="P62" i="14" s="1"/>
  <c r="P107" i="12"/>
  <c r="P95" i="12"/>
  <c r="P94" i="12"/>
  <c r="P89" i="12"/>
  <c r="P99" i="12"/>
  <c r="P98" i="12"/>
  <c r="P97" i="12"/>
  <c r="P96" i="12"/>
  <c r="P93" i="12"/>
  <c r="P92" i="12"/>
  <c r="P91" i="12"/>
  <c r="P90" i="12"/>
  <c r="P88" i="12"/>
  <c r="P87" i="12"/>
  <c r="P86" i="12"/>
  <c r="P85" i="12"/>
  <c r="P84" i="12"/>
  <c r="P83" i="12"/>
  <c r="P82" i="12"/>
  <c r="P62" i="12"/>
  <c r="P61" i="12"/>
  <c r="P60" i="12"/>
  <c r="P81" i="12"/>
  <c r="P80" i="12"/>
  <c r="P59" i="12"/>
  <c r="P58" i="12"/>
  <c r="P57" i="12"/>
  <c r="P79" i="12"/>
  <c r="P78" i="12"/>
  <c r="P56" i="12"/>
  <c r="P77" i="12"/>
  <c r="P55" i="12"/>
  <c r="P54" i="12"/>
  <c r="P53" i="12"/>
  <c r="P76" i="12"/>
  <c r="P52" i="12"/>
  <c r="P51" i="12"/>
  <c r="P50" i="12"/>
  <c r="P49" i="12"/>
  <c r="P48" i="12"/>
  <c r="P47" i="12"/>
  <c r="P46" i="12"/>
  <c r="P45" i="12"/>
  <c r="P106" i="12"/>
  <c r="P105" i="12"/>
  <c r="P75" i="12"/>
  <c r="P74" i="12"/>
  <c r="P73" i="12"/>
  <c r="P72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70" i="12"/>
  <c r="P69" i="12"/>
  <c r="P31" i="12"/>
  <c r="P30" i="12"/>
  <c r="P29" i="12"/>
  <c r="P71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68" i="12"/>
  <c r="P67" i="12"/>
  <c r="P66" i="12"/>
  <c r="P65" i="12"/>
  <c r="P15" i="12"/>
  <c r="P14" i="12"/>
  <c r="P13" i="12"/>
  <c r="P12" i="12"/>
  <c r="P11" i="12"/>
  <c r="P10" i="12"/>
  <c r="P9" i="12"/>
  <c r="P8" i="12"/>
  <c r="O107" i="12"/>
  <c r="O95" i="12"/>
  <c r="O94" i="12"/>
  <c r="O89" i="12"/>
  <c r="O99" i="12"/>
  <c r="O97" i="12"/>
  <c r="O96" i="12"/>
  <c r="O93" i="12"/>
  <c r="O90" i="12"/>
  <c r="O88" i="12"/>
  <c r="O87" i="12"/>
  <c r="O86" i="12"/>
  <c r="O85" i="12"/>
  <c r="O84" i="12"/>
  <c r="O83" i="12"/>
  <c r="O82" i="12"/>
  <c r="O62" i="12"/>
  <c r="O61" i="12"/>
  <c r="O60" i="12"/>
  <c r="O81" i="12"/>
  <c r="O80" i="12"/>
  <c r="O59" i="12"/>
  <c r="O58" i="12"/>
  <c r="O57" i="12"/>
  <c r="O79" i="12"/>
  <c r="O78" i="12"/>
  <c r="O56" i="12"/>
  <c r="O77" i="12"/>
  <c r="O55" i="12"/>
  <c r="O54" i="12"/>
  <c r="O53" i="12"/>
  <c r="O76" i="12"/>
  <c r="O52" i="12"/>
  <c r="O51" i="12"/>
  <c r="O50" i="12"/>
  <c r="O49" i="12"/>
  <c r="O48" i="12"/>
  <c r="O47" i="12"/>
  <c r="O46" i="12"/>
  <c r="O45" i="12"/>
  <c r="O106" i="12"/>
  <c r="O105" i="12"/>
  <c r="O75" i="12"/>
  <c r="O74" i="12"/>
  <c r="O73" i="12"/>
  <c r="O72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70" i="12"/>
  <c r="O69" i="12"/>
  <c r="O31" i="12"/>
  <c r="O30" i="12"/>
  <c r="O29" i="12"/>
  <c r="O71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68" i="12"/>
  <c r="O67" i="12"/>
  <c r="O66" i="12"/>
  <c r="O65" i="12"/>
  <c r="O15" i="12"/>
  <c r="O14" i="12"/>
  <c r="O13" i="12"/>
  <c r="O12" i="12"/>
  <c r="O11" i="12"/>
  <c r="O10" i="12"/>
  <c r="O9" i="12"/>
  <c r="O8" i="12"/>
  <c r="S24" i="14"/>
  <c r="V24" i="14" s="1"/>
  <c r="N24" i="14" s="1"/>
  <c r="P24" i="14" s="1"/>
  <c r="S25" i="14"/>
  <c r="V25" i="14" s="1"/>
  <c r="N25" i="14" s="1"/>
  <c r="S19" i="14"/>
  <c r="V19" i="14" s="1"/>
  <c r="N19" i="14" s="1"/>
  <c r="S17" i="14"/>
  <c r="V17" i="14" s="1"/>
  <c r="N17" i="14" s="1"/>
  <c r="S16" i="14"/>
  <c r="V16" i="14" s="1"/>
  <c r="N16" i="14" s="1"/>
  <c r="S15" i="14"/>
  <c r="V15" i="14" s="1"/>
  <c r="N15" i="14" s="1"/>
  <c r="O108" i="12"/>
  <c r="P133" i="12"/>
  <c r="P21" i="15" l="1"/>
  <c r="O21" i="15"/>
  <c r="O11" i="14"/>
  <c r="P11" i="14"/>
  <c r="O100" i="12"/>
  <c r="O63" i="12"/>
  <c r="P116" i="12"/>
  <c r="P134" i="12" s="1"/>
  <c r="P64" i="12"/>
  <c r="P104" i="12"/>
  <c r="O119" i="12"/>
  <c r="O128" i="12"/>
  <c r="O114" i="12"/>
  <c r="O130" i="12"/>
  <c r="O115" i="12"/>
  <c r="O131" i="12"/>
  <c r="O117" i="12"/>
  <c r="O118" i="12"/>
  <c r="O120" i="12"/>
  <c r="P108" i="12"/>
  <c r="O133" i="12"/>
  <c r="O16" i="14"/>
  <c r="P16" i="14"/>
  <c r="O15" i="14"/>
  <c r="P15" i="14"/>
  <c r="P19" i="14"/>
  <c r="O19" i="14"/>
  <c r="P25" i="14"/>
  <c r="P26" i="14" s="1"/>
  <c r="O25" i="14"/>
  <c r="P17" i="14"/>
  <c r="O17" i="14"/>
  <c r="O24" i="14"/>
  <c r="N62" i="14"/>
  <c r="O61" i="14"/>
  <c r="O62" i="14" s="1"/>
  <c r="N26" i="14"/>
  <c r="O134" i="12" l="1"/>
  <c r="O26" i="14"/>
  <c r="S61" i="14"/>
  <c r="U61" i="14" s="1"/>
  <c r="S84" i="12"/>
  <c r="U84" i="12" s="1"/>
  <c r="S133" i="12"/>
  <c r="U133" i="12" s="1"/>
  <c r="S89" i="12"/>
  <c r="U89" i="12" s="1"/>
  <c r="S94" i="12"/>
  <c r="U94" i="12" s="1"/>
  <c r="S95" i="12"/>
  <c r="U95" i="12" s="1"/>
  <c r="A89" i="12"/>
  <c r="A94" i="12" s="1"/>
  <c r="A95" i="12" s="1"/>
  <c r="A102" i="12" s="1"/>
  <c r="A108" i="12" s="1"/>
  <c r="A109" i="12" s="1"/>
  <c r="A110" i="12" s="1"/>
  <c r="A111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S18" i="14" l="1"/>
  <c r="S99" i="12"/>
  <c r="U99" i="12" s="1"/>
  <c r="S98" i="12"/>
  <c r="U98" i="12" s="1"/>
  <c r="S97" i="12"/>
  <c r="U97" i="12" s="1"/>
  <c r="S96" i="12"/>
  <c r="U96" i="12" s="1"/>
  <c r="U18" i="14" l="1"/>
  <c r="V18" i="14"/>
  <c r="N18" i="14" s="1"/>
  <c r="O18" i="14" l="1"/>
  <c r="O20" i="14" s="1"/>
  <c r="O63" i="14" s="1"/>
  <c r="P18" i="14"/>
  <c r="P20" i="14" s="1"/>
  <c r="P63" i="14" s="1"/>
  <c r="N20" i="14"/>
  <c r="N63" i="14" s="1"/>
  <c r="S93" i="12"/>
  <c r="U93" i="12" s="1"/>
  <c r="S92" i="12"/>
  <c r="U92" i="12" s="1"/>
  <c r="S91" i="12"/>
  <c r="U91" i="12" s="1"/>
  <c r="O111" i="12" l="1"/>
  <c r="P111" i="12" l="1"/>
  <c r="S111" i="12"/>
  <c r="U111" i="12" s="1"/>
  <c r="S88" i="12"/>
  <c r="U88" i="12" s="1"/>
  <c r="S90" i="12"/>
  <c r="U90" i="12" s="1"/>
  <c r="S87" i="12"/>
  <c r="U87" i="12" s="1"/>
  <c r="S86" i="12"/>
  <c r="U86" i="12" s="1"/>
  <c r="S85" i="12"/>
  <c r="U85" i="12" s="1"/>
  <c r="N113" i="12" l="1"/>
  <c r="O110" i="12"/>
  <c r="P110" i="12"/>
  <c r="O109" i="12"/>
  <c r="O112" i="12" s="1"/>
  <c r="P109" i="12"/>
  <c r="S107" i="12"/>
  <c r="U107" i="12" s="1"/>
  <c r="S108" i="12"/>
  <c r="U108" i="12" s="1"/>
  <c r="S109" i="12"/>
  <c r="U109" i="12" s="1"/>
  <c r="S110" i="12"/>
  <c r="U110" i="12" s="1"/>
  <c r="N135" i="12" l="1"/>
  <c r="O113" i="12"/>
  <c r="P113" i="12"/>
  <c r="P135" i="12" s="1"/>
  <c r="A85" i="12"/>
  <c r="A86" i="12" s="1"/>
  <c r="A87" i="12" s="1"/>
  <c r="A88" i="12" s="1"/>
  <c r="A9" i="12" l="1"/>
  <c r="A10" i="12" s="1"/>
  <c r="A11" i="12" s="1"/>
  <c r="A12" i="12" s="1"/>
  <c r="A13" i="12" s="1"/>
  <c r="A14" i="12" s="1"/>
  <c r="A15" i="12" s="1"/>
  <c r="A65" i="12" l="1"/>
  <c r="A66" i="12" s="1"/>
  <c r="A16" i="12"/>
  <c r="P136" i="12"/>
  <c r="A67" i="12"/>
  <c r="A68" i="12" s="1"/>
  <c r="A17" i="12" l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71" i="12" s="1"/>
  <c r="A29" i="12" s="1"/>
  <c r="A30" i="12" s="1"/>
  <c r="A31" i="12" s="1"/>
  <c r="A69" i="12" s="1"/>
  <c r="A70" i="12" s="1"/>
  <c r="A32" i="12" l="1"/>
  <c r="A33" i="12" s="1"/>
  <c r="A34" i="12" s="1"/>
  <c r="A35" i="12" s="1"/>
  <c r="A36" i="12" s="1"/>
  <c r="A37" i="12" l="1"/>
  <c r="A38" i="12" s="1"/>
  <c r="A39" i="12" s="1"/>
  <c r="A40" i="12" s="1"/>
  <c r="A41" i="12" s="1"/>
  <c r="A42" i="12" s="1"/>
  <c r="A43" i="12" s="1"/>
  <c r="A72" i="12" l="1"/>
  <c r="A73" i="12" s="1"/>
  <c r="A74" i="12" s="1"/>
  <c r="A75" i="12" s="1"/>
  <c r="A105" i="12" l="1"/>
  <c r="A106" i="12" s="1"/>
  <c r="A45" i="12" l="1"/>
  <c r="A46" i="12" s="1"/>
  <c r="A47" i="12" s="1"/>
  <c r="A48" i="12" s="1"/>
  <c r="A49" i="12" s="1"/>
  <c r="A50" i="12" s="1"/>
  <c r="A51" i="12" s="1"/>
  <c r="A52" i="12" s="1"/>
  <c r="A76" i="12" s="1"/>
  <c r="A53" i="12" s="1"/>
  <c r="A54" i="12" s="1"/>
  <c r="A55" i="12" s="1"/>
  <c r="A77" i="12" s="1"/>
  <c r="A44" i="12"/>
  <c r="A56" i="12" l="1"/>
  <c r="A78" i="12" s="1"/>
  <c r="A79" i="12" s="1"/>
  <c r="A57" i="12" l="1"/>
  <c r="A58" i="12" s="1"/>
  <c r="A59" i="12" s="1"/>
  <c r="A80" i="12" s="1"/>
  <c r="A81" i="12" s="1"/>
  <c r="A60" i="12" l="1"/>
  <c r="A61" i="12" s="1"/>
  <c r="A62" i="12" s="1"/>
  <c r="A82" i="12" s="1"/>
  <c r="A8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</author>
  </authors>
  <commentList>
    <comment ref="C107" authorId="0" shapeId="0" xr:uid="{8116DF5A-91FA-4146-B94D-542034D7825C}">
      <text>
        <r>
          <rPr>
            <b/>
            <sz val="9"/>
            <color indexed="81"/>
            <rFont val="Tahoma"/>
            <family val="2"/>
          </rPr>
          <t>SOL:</t>
        </r>
        <r>
          <rPr>
            <sz val="9"/>
            <color indexed="81"/>
            <rFont val="Tahoma"/>
            <family val="2"/>
          </rPr>
          <t xml:space="preserve">
ULTIMA DEPRECIACION 30/06/2024</t>
        </r>
      </text>
    </comment>
  </commentList>
</comments>
</file>

<file path=xl/sharedStrings.xml><?xml version="1.0" encoding="utf-8"?>
<sst xmlns="http://schemas.openxmlformats.org/spreadsheetml/2006/main" count="1937" uniqueCount="679">
  <si>
    <t>AREA DE ADSCRIPCION</t>
  </si>
  <si>
    <t>RESGUARDATARIO</t>
  </si>
  <si>
    <t>FACTURA</t>
  </si>
  <si>
    <t>FECHA DE ADQ.</t>
  </si>
  <si>
    <t>MARCA</t>
  </si>
  <si>
    <t>MODELO</t>
  </si>
  <si>
    <t>NO. SERIE</t>
  </si>
  <si>
    <t>ESTADO FISICO</t>
  </si>
  <si>
    <t>VALOR UNITARIO</t>
  </si>
  <si>
    <t xml:space="preserve">DESCRIPCION DEL BIEN </t>
  </si>
  <si>
    <t>N/P</t>
  </si>
  <si>
    <t>DELL</t>
  </si>
  <si>
    <t>REGULAR</t>
  </si>
  <si>
    <t>BUENO</t>
  </si>
  <si>
    <t>S/M</t>
  </si>
  <si>
    <t>KENWOOD</t>
  </si>
  <si>
    <t>S/N</t>
  </si>
  <si>
    <t>TOYOTA</t>
  </si>
  <si>
    <t>TESORERIA MUNICIPAL</t>
  </si>
  <si>
    <t>ESCRITORIO DE METAL CON 4 CAJONES</t>
  </si>
  <si>
    <t>ESCRITORIO PARA COMPUTADORA CON 4 CAJONES</t>
  </si>
  <si>
    <t>ESCRITORIO DE MADERA CON 4 CAJONES</t>
  </si>
  <si>
    <t>GABINETE METALICO CON 4 GAVETAS</t>
  </si>
  <si>
    <t>GABINETE METALICO CON 3 GAVETAS</t>
  </si>
  <si>
    <t>SILLA EJECUTIVA COLOR NEGRO</t>
  </si>
  <si>
    <t>IMPRESORA MULTIFUNCIONAL HP LASERJET</t>
  </si>
  <si>
    <t>HP LASERJET</t>
  </si>
  <si>
    <t>M1005HFP</t>
  </si>
  <si>
    <t>LCD MONITOR HACER</t>
  </si>
  <si>
    <t>518HL</t>
  </si>
  <si>
    <t>BROTHER</t>
  </si>
  <si>
    <t>MONITOR LED BENQ COLOR NEGRO</t>
  </si>
  <si>
    <t>BENQ</t>
  </si>
  <si>
    <t>G910WAL</t>
  </si>
  <si>
    <t>TRUE BASIX</t>
  </si>
  <si>
    <t>ACER</t>
  </si>
  <si>
    <t>REGULADOR KOBLENZ</t>
  </si>
  <si>
    <t>KOBLENZ</t>
  </si>
  <si>
    <t>CATASTRO</t>
  </si>
  <si>
    <t xml:space="preserve">ESCRITORIO DE MADERA 2 CAJONES </t>
  </si>
  <si>
    <t>OLYMPIA</t>
  </si>
  <si>
    <t>MAQUINA DE ESCRIBIR MANUAL OLYMPIA LINIA 98</t>
  </si>
  <si>
    <t>COMPAQ</t>
  </si>
  <si>
    <t>SAMSUNG</t>
  </si>
  <si>
    <t>SINDICATURA</t>
  </si>
  <si>
    <t>MONITOR COMPAQ</t>
  </si>
  <si>
    <t>ARCHIVERO COLOR CAFÉ</t>
  </si>
  <si>
    <t>ESCRITORIO COLOR CAFÉ</t>
  </si>
  <si>
    <t xml:space="preserve">2 ESCRITORIOS COLOR CAFÉ </t>
  </si>
  <si>
    <t>MONITOR HP</t>
  </si>
  <si>
    <t>HP</t>
  </si>
  <si>
    <t>REGIDURIAS</t>
  </si>
  <si>
    <t>ESCRITORIO BEIGE 1 CAJON</t>
  </si>
  <si>
    <t>ARCHIVERO METALICO 4 CAJONES MATELICO GRIS</t>
  </si>
  <si>
    <t>ESCRITORIO DE MADERA METALICO GRIS</t>
  </si>
  <si>
    <t>ESCRITORIO PARA COMPUTADORA CON  1 CAJONE</t>
  </si>
  <si>
    <t>ESCRITORIO CON 2 CAJONES COLOR GRIS</t>
  </si>
  <si>
    <t>REGISTRO CIVIL</t>
  </si>
  <si>
    <t>ARCHIVERO COLOR NEGRO</t>
  </si>
  <si>
    <t>ESCRITORIO DE MADERA DOS GABETAS</t>
  </si>
  <si>
    <t>DIRECCION DE DESARROLLLO RURAL</t>
  </si>
  <si>
    <t>ARCHIVERO</t>
  </si>
  <si>
    <t>DIRECCION DE EDUCACION Y CULTURA</t>
  </si>
  <si>
    <t>ESCRITORIO METALICO CON MADERA</t>
  </si>
  <si>
    <t>ASUNTOS INDIGENAS</t>
  </si>
  <si>
    <t>BIBLIOTECA MUNICIPAL</t>
  </si>
  <si>
    <t>COMPUTADORA HP COLOR NEGRO</t>
  </si>
  <si>
    <t>5CM22201B8</t>
  </si>
  <si>
    <t>5CM22202KX</t>
  </si>
  <si>
    <t>ESCRITORIO CON GAVETAS DE MADERA COLOR CAFÉ</t>
  </si>
  <si>
    <t>DIF MUNICIPAL</t>
  </si>
  <si>
    <t>ESCRITORIO DE OFICINA MATELICO COLOR GRIS</t>
  </si>
  <si>
    <t>ARCHIVERO COLOR GRIS 4 GAVETAS</t>
  </si>
  <si>
    <t>ARCHIVERO COLOR NEGRO 3 CAJONES</t>
  </si>
  <si>
    <t>ARCHIVERO COLR NEGRO 3 CAJONES</t>
  </si>
  <si>
    <t xml:space="preserve">2 ESCRITORIO </t>
  </si>
  <si>
    <t>SECRETARIO GENERAL</t>
  </si>
  <si>
    <t xml:space="preserve">MAQUINA ELECTRICA    </t>
  </si>
  <si>
    <t xml:space="preserve">SILLA EJECUTIVA </t>
  </si>
  <si>
    <t>SILLA SECRETARIAL</t>
  </si>
  <si>
    <t>6CM2150LWK</t>
  </si>
  <si>
    <t>HP OFFICEJET ALL-IN-ONE</t>
  </si>
  <si>
    <t>CN05T5ZIFY</t>
  </si>
  <si>
    <t>REGULADOR</t>
  </si>
  <si>
    <t xml:space="preserve">MONITOR HP INTEGRAL </t>
  </si>
  <si>
    <t>5CM24902B2</t>
  </si>
  <si>
    <t>MUEBLE PARA COMPUTADORA COLR MADERA</t>
  </si>
  <si>
    <t>AMBULANCIA</t>
  </si>
  <si>
    <t>1FTNE2EWXDDA12262</t>
  </si>
  <si>
    <t>FORD</t>
  </si>
  <si>
    <t>RECOLECTOR DE BASURA</t>
  </si>
  <si>
    <t>3FDKF36L86MA24302</t>
  </si>
  <si>
    <t>PRESIDENCIA MUNICIPAL</t>
  </si>
  <si>
    <t>FRONT</t>
  </si>
  <si>
    <t>RIVELA</t>
  </si>
  <si>
    <t>ESCRITORIO DE MADERA METALICO 5 CAJONES</t>
  </si>
  <si>
    <t xml:space="preserve">ARCHIVERO METALICO COLOR BEIGE </t>
  </si>
  <si>
    <t>ESCRITORIO DE MADERA CON 2 CAJONES</t>
  </si>
  <si>
    <t xml:space="preserve">ARCHIVERO COLOR NEGRO CON 2 CAJONES </t>
  </si>
  <si>
    <t>ARCHIVERO METALICO CON 4 CAJONES</t>
  </si>
  <si>
    <t xml:space="preserve">ESCRITORIO CON 9 CAJONES </t>
  </si>
  <si>
    <t>3 SILLAS EJECUTIVAS COLOR NEGRO</t>
  </si>
  <si>
    <t>COMPUTADORA NEGRA GRIS GATEWAY</t>
  </si>
  <si>
    <t>GATEWAY</t>
  </si>
  <si>
    <t>IMPRESORA BROTHER</t>
  </si>
  <si>
    <t>OFICIALIA MAYOR</t>
  </si>
  <si>
    <t>ARCHIVERO METALICO NEGRO</t>
  </si>
  <si>
    <t>MUEBLE PODIUM COLR CAFÉ Y VINO</t>
  </si>
  <si>
    <t>DIRECCION DE DESARROLLO SOCIAL</t>
  </si>
  <si>
    <t>6CM21SOLVP</t>
  </si>
  <si>
    <t>ESCRITORIO PARA COMPUTADORA MADERA METAL</t>
  </si>
  <si>
    <t>DIRECCION DE PROSPERA</t>
  </si>
  <si>
    <t>CPU TRUE BASIX</t>
  </si>
  <si>
    <t>CNC206QTGJ</t>
  </si>
  <si>
    <t>DIRECCION DE SECRETARIA DE LA MUJER</t>
  </si>
  <si>
    <t xml:space="preserve">2 ESCRITORIOS  </t>
  </si>
  <si>
    <t>2 ARCHIVERO</t>
  </si>
  <si>
    <t>DIRECCION DE FERTILIZANTE</t>
  </si>
  <si>
    <t>CPU SAMSUNG</t>
  </si>
  <si>
    <t>MONITOR HACER</t>
  </si>
  <si>
    <t>MMLQFAA0022290C7654226</t>
  </si>
  <si>
    <t>ARCHIVERO CAFÉ 3 ESTANTES</t>
  </si>
  <si>
    <t xml:space="preserve">ESCRITORIO METALICO 2 CAJONES </t>
  </si>
  <si>
    <t xml:space="preserve">ESCRITORIO PARA COMPUTADORA MADERA  </t>
  </si>
  <si>
    <t>DIRECCION DE GOBERNACION</t>
  </si>
  <si>
    <t xml:space="preserve">TRANSMISOR DE SEÑAL DE RADIOS </t>
  </si>
  <si>
    <t>B7310008</t>
  </si>
  <si>
    <t>FUENTE DE PODER</t>
  </si>
  <si>
    <t>ASTRON</t>
  </si>
  <si>
    <t xml:space="preserve">SALVADOR HERNANDEZ SALVADOR </t>
  </si>
  <si>
    <t>HERMENEGILDO HERNANDEZ ORTEGA</t>
  </si>
  <si>
    <t>JACOB SANTOS TACUBA</t>
  </si>
  <si>
    <t>MARICELA SANTOS SANTOS</t>
  </si>
  <si>
    <t>ELIAS GUERRERO RAMOS</t>
  </si>
  <si>
    <t>PEDRO OJEDA REYES</t>
  </si>
  <si>
    <t>MARTIN FRANCISCO MENDEZ</t>
  </si>
  <si>
    <t>CANDIDA AIDA SANCHEZ MOCTEZUMA</t>
  </si>
  <si>
    <t>GLORINDA CASRRUBIAS NAVA</t>
  </si>
  <si>
    <t>FABIOLA CANTORAN CANTORAN</t>
  </si>
  <si>
    <t>S/F</t>
  </si>
  <si>
    <t xml:space="preserve">2 ESCRITORIO DE MADERA  </t>
  </si>
  <si>
    <t>2 ARCHIVERO DE MADERA</t>
  </si>
  <si>
    <t xml:space="preserve">2 ARCHIVERO COLOR GRIS   </t>
  </si>
  <si>
    <t>2 COMPUTADORA ENSAMBLADA</t>
  </si>
  <si>
    <t>H.AYUNTAMIENTO CONSTITUCIONAL DE AHUACUOTZINGO GRO.</t>
  </si>
  <si>
    <t xml:space="preserve">CUENTA CONTABLE </t>
  </si>
  <si>
    <t>FONDO :GASTO CORRIENTE</t>
  </si>
  <si>
    <t>IMPRESORA MULTIFUNCIONAL HP</t>
  </si>
  <si>
    <t>COMPUTADORA DELL 4GB WINDOS 10</t>
  </si>
  <si>
    <t>COMPUTADORA VOSTRO 3568 4GB WINDOS 10</t>
  </si>
  <si>
    <t>IMPRESORA MULTIFUNCIONAL HP LASEJERT</t>
  </si>
  <si>
    <t>LAPTOP BUNDLE IP330</t>
  </si>
  <si>
    <t>TOTAL</t>
  </si>
  <si>
    <t>VOSTRO</t>
  </si>
  <si>
    <t>03-02-205.02005-001-1</t>
  </si>
  <si>
    <t>CAMIONETA TOYOTA N.MR0EX8DD3K0184142</t>
  </si>
  <si>
    <t>MR0EX8DD3K0184142</t>
  </si>
  <si>
    <t>1 2 4 1 1 12 31111 6 M03 00000 001 001 001 001</t>
  </si>
  <si>
    <t>1 2 4 1 1 12 31111 6 M03 00000 001 001 001 002</t>
  </si>
  <si>
    <t>1 2 4 1 1 12 31111 6 M03 00000 001 001 001 003</t>
  </si>
  <si>
    <t>1 2 4 1 1 12 31111 6 M03 00000 001 001 001 004</t>
  </si>
  <si>
    <t>1 2 4 1 1 12 31111 6 M03 00000 001 001 001 005</t>
  </si>
  <si>
    <t>1 2 4 1 1 12 31111 6 M03 00000 001 001 001 006</t>
  </si>
  <si>
    <t>1 2 4 1 1 12 31111 6 M03 00000 001 001 001 007</t>
  </si>
  <si>
    <t>1 2 4 1 1 12 31111 6 M03 00000 001 001 001 008</t>
  </si>
  <si>
    <t>1 2 4 1 1 12 31111 6 M03 00000 001 001 001 009</t>
  </si>
  <si>
    <t>1 2 4 1 1 12 31111 6 M03 00000 001 001 001 010</t>
  </si>
  <si>
    <t>1 2 4 1 1 12 31111 6 M03 00000 001 001 001 011</t>
  </si>
  <si>
    <t>1 2 4 1 1 12 31111 6 M03 00000 001 001 001 012</t>
  </si>
  <si>
    <t>1 2 4 1 1 12 31111 6 M03 00000 001 001 001 013</t>
  </si>
  <si>
    <t>1 2 4 1 1 12 31111 6 M03 00000 001 001 001 014</t>
  </si>
  <si>
    <t>1 2 4 1 1 12 31111 6 M03 00000 001 001 001 015</t>
  </si>
  <si>
    <t>1 2 4 1 1 12 31111 6 M03 00000 001 001 001 016</t>
  </si>
  <si>
    <t>1 2 4 1 1 12 31111 6 M03 00000 001 001 001 017</t>
  </si>
  <si>
    <t>1 2 4 1 1 12 31111 6 M03 00000 001 001 001 018</t>
  </si>
  <si>
    <t>1 2 4 1 1 12 31111 6 M03 00000 001 001 001 019</t>
  </si>
  <si>
    <t>1 2 4 1 1 12 31111 6 M03 00000 001 001 001 020</t>
  </si>
  <si>
    <t>1 2 4 1 1 12 31111 6 M03 00000 001 001 001 021</t>
  </si>
  <si>
    <t>1 2 4 1 1 12 31111 6 M03 00000 001 001 001 023</t>
  </si>
  <si>
    <t>1 2 4 1 1 12 31111 6 M03 00000 001 001 001 024</t>
  </si>
  <si>
    <t>1 2 4 1 1 12 31111 6 M03 00000 001 001 001 025</t>
  </si>
  <si>
    <t>1 2 4 1 1 12 31111 6 M03 00000 001 001 001 026</t>
  </si>
  <si>
    <t>1 2 4 1 1 12 31111 6 M03 00000 001 001 001 027</t>
  </si>
  <si>
    <t>1 2 4 1 1 12 31111 6 M03 00000 001 001 001 028</t>
  </si>
  <si>
    <t>1 2 4 1 1 12 31111 6 M03 00000 001 001 001 029</t>
  </si>
  <si>
    <t>1 2 4 1 1 12 31111 6 M03 00000 001 001 001 030</t>
  </si>
  <si>
    <t>1 2 4 1 1 12 31111 6 M03 00000 001 001 001 031</t>
  </si>
  <si>
    <t>1 2 4 1 1 12 31111 6 M03 00000 001 001 001 032</t>
  </si>
  <si>
    <t>1 2 4 1 1 12 31111 6 M03 00000 001 001 001 033</t>
  </si>
  <si>
    <t>1 2 4 1 1 12 31111 6 M03 00000 001 001 001 034</t>
  </si>
  <si>
    <t>1 2 4 1 1 12 31111 6 M03 00000 001 001 001 035</t>
  </si>
  <si>
    <t>1 2 4 1 1 12 31111 6 M03 00000 001 001 001 036</t>
  </si>
  <si>
    <t>1 2 4 1 1 12 31111 6 M03 00000 001 001 001 037</t>
  </si>
  <si>
    <t>1 2 4 1 1 12 31111 6 M03 00000 001 001 001 038</t>
  </si>
  <si>
    <t>1 2 4 1 1 12 31111 6 M03 00000 001 001 001 039</t>
  </si>
  <si>
    <t>1 2 4 1 1 12 31111 6 M03 00000 001 001 001 040</t>
  </si>
  <si>
    <t>1 2 4 1 1 12 31111 6 M03 00000 001 001 001 041</t>
  </si>
  <si>
    <t>1 2 4 1 1 12 31111 6 M03 00000 001 001 001 042</t>
  </si>
  <si>
    <t>1 2 4 1 1 12 31111 6 M03 00000 001 001 001 043</t>
  </si>
  <si>
    <t>1 2 4 1 1 12 31111 6 M03 00000 001 001 001 044</t>
  </si>
  <si>
    <t>1 2 4 1 1 12 31111 6 M03 00000 001 001 001 045</t>
  </si>
  <si>
    <t>1 2 4 1 1 12 31111 6 M03 00000 001 001 001 046</t>
  </si>
  <si>
    <t>1 2 4 1 1 12 31111 6 M03 00000 001 001 001 047</t>
  </si>
  <si>
    <t>1 2 4 1 1 12 31111 6 M03 00000 001 001 001 049</t>
  </si>
  <si>
    <t>1 2 4 1 1 12 31111 6 M03 00000 001 001 001 050</t>
  </si>
  <si>
    <t>1 2 4 1 1 12 31111 6 M03 00000 001 001 001 051</t>
  </si>
  <si>
    <t>1 2 4 1 1 12 31111 6 M03 00000 001 001 001 052</t>
  </si>
  <si>
    <t>1 2 4 1 1 12 31111 6 M03 00000 001 001 001 053</t>
  </si>
  <si>
    <t>1 2 4 1 1 12 31111 6 M03 00000 001 001 001 054</t>
  </si>
  <si>
    <t>1 2 4 1 1 12 31111 6 M03 00000 001 001 001 056</t>
  </si>
  <si>
    <t>1 2 4 1 1 12 31111 6 M03 00000 001 001 001 058</t>
  </si>
  <si>
    <t>1 2 4 1 3 12 31111 6 M03 00000 001 001 001 001</t>
  </si>
  <si>
    <t>1 2 4 1 3 12 31111 6 M03 00000 001 001 001 002</t>
  </si>
  <si>
    <t>1 2 4 1 3 12 31111 6 M03 00000 001 001 001 006</t>
  </si>
  <si>
    <t>1 2 4 1 3 12 31111 6 M03 00000 001 001 001 009</t>
  </si>
  <si>
    <t>1 2 4 1 3 12 31111 6 M03 00000 001 001 001 017</t>
  </si>
  <si>
    <t>1 2 4 1 3 12 31111 6 M03 00000 001 001 001 021</t>
  </si>
  <si>
    <t>1 2 4 1 3 12 31111 6 M03 00000 001 001 001 022</t>
  </si>
  <si>
    <t>1 2 4 1 3 12 31111 6 M03 00000 001 001 001 027</t>
  </si>
  <si>
    <t>1 2 4 1 3 12 31111 6 M03 00000 001 001 001 029</t>
  </si>
  <si>
    <t>1 2 4 1 3 12 31111 6 M03 00000 001 001 001 030</t>
  </si>
  <si>
    <t>1 2 4 1 3 12 31111 6 M03 00000 001 001 001 031</t>
  </si>
  <si>
    <t>1 2 4 1 3 12 31111 6 M03 00000 001 001 001 032</t>
  </si>
  <si>
    <t>1 2 4 1 3 12 31111 6 M03 00000 001 001 001 035</t>
  </si>
  <si>
    <t>1 2 4 1 3 12 31111 6 M03 00000 001 001 001 038</t>
  </si>
  <si>
    <t>1 2 4 1 3 12 31111 6 M03 00000 001 001 001 039</t>
  </si>
  <si>
    <t>1 2 4 1 3 12 31111 6 M03 00000 001 001 001 042</t>
  </si>
  <si>
    <t>1 2 4 1 3 12 31111 6 M03 00000 001 001 001 043</t>
  </si>
  <si>
    <t>1 2 4 1 3 12 31111 6 M03 00000 001 001 001 045</t>
  </si>
  <si>
    <t>1 2 4 1 3 12 31111 6 M03 00000 001 001 001 046</t>
  </si>
  <si>
    <t>1 2 4 1 3 12 31111 6 M03 00000 001 002 001 001</t>
  </si>
  <si>
    <t>1 2 4 1 3 12 31111 6 M03 00000 001 002 001 002</t>
  </si>
  <si>
    <t>1 2 4 1 3 12 31111 6 M03 00000 001 002 001 003</t>
  </si>
  <si>
    <t>1 2 4 1 3 12 31111 6 M03 00000 001 002 001 004</t>
  </si>
  <si>
    <t>1 2 4 1 3 12 31111 6 M03 00000 001 002 001 005</t>
  </si>
  <si>
    <t>1 2 4 4 1 12 31111 6 M03 00000 001 001 001 001</t>
  </si>
  <si>
    <t>1 2 4 4 1 12 31111 6 M03 00000 001 001 001 002</t>
  </si>
  <si>
    <t>1 2 4 1 1 12 31111 6 M03 00000 001 001 001 048</t>
  </si>
  <si>
    <t>1 2 4 4 1 12 31111 6 M03 05100 152 00E 002 541 015 2222100 2019 08010106 001 001 001 003 001 001</t>
  </si>
  <si>
    <t xml:space="preserve">CLAVE INVENTARIAL </t>
  </si>
  <si>
    <t>03-06-203.04009-001-1</t>
  </si>
  <si>
    <t>03-06-203.04063-001-1</t>
  </si>
  <si>
    <t>03-06-203.04009-002-1</t>
  </si>
  <si>
    <t>03-06-203.04014-002-1</t>
  </si>
  <si>
    <t>03-06-203.04014-001-1</t>
  </si>
  <si>
    <t>03-06-203.04014-003-1</t>
  </si>
  <si>
    <t>03-06-203.04010-001-1</t>
  </si>
  <si>
    <t>03-06-203.04010-002-1</t>
  </si>
  <si>
    <t>03-06-203.02004-001-1</t>
  </si>
  <si>
    <t>03-06-203.02002-001-1</t>
  </si>
  <si>
    <t>03-06-203.02004-002-1</t>
  </si>
  <si>
    <t>03-06-203.02002-002-1</t>
  </si>
  <si>
    <t>03-06-203.02005-002-1</t>
  </si>
  <si>
    <t>03-05-203.04009-001-1</t>
  </si>
  <si>
    <t>03-05-203.04009-002-1</t>
  </si>
  <si>
    <t>03-05-203.04014-001-1</t>
  </si>
  <si>
    <t>03-05-203.04020-001-1</t>
  </si>
  <si>
    <t>03-03-203.04002-001-1</t>
  </si>
  <si>
    <t>03-03-203.04009-001-1</t>
  </si>
  <si>
    <t>03-03-203.04009-002-003-1</t>
  </si>
  <si>
    <t>03-04-203.04009-001-1</t>
  </si>
  <si>
    <t>03-04-203.04002-001-1</t>
  </si>
  <si>
    <t>03-04-203.04009-002-1</t>
  </si>
  <si>
    <t>03-04-203.04063-002-1</t>
  </si>
  <si>
    <t>03-18-203.04002-001-1</t>
  </si>
  <si>
    <t>03-18-203.02001-001-1</t>
  </si>
  <si>
    <t>03-09-203.04002-001-1</t>
  </si>
  <si>
    <t>03-13-203.04009-001-1</t>
  </si>
  <si>
    <t>03-18-203.04009-001-1</t>
  </si>
  <si>
    <t>03-18-203.02004-001-1</t>
  </si>
  <si>
    <t>03-18-203.02004-004-1</t>
  </si>
  <si>
    <t>03-18-203.02004-005-1</t>
  </si>
  <si>
    <t>03-16-203.04009-001-1</t>
  </si>
  <si>
    <t>03-16-203.04002-001-1</t>
  </si>
  <si>
    <t>03-16-203.04002-002-1</t>
  </si>
  <si>
    <t>03-16-203.04002-003-1</t>
  </si>
  <si>
    <t>03-02-203.04009-001-1</t>
  </si>
  <si>
    <t>03-02-203.04009-002-1</t>
  </si>
  <si>
    <t>03-02-203.04002-001-1</t>
  </si>
  <si>
    <t>03-02-203.04016-001-1</t>
  </si>
  <si>
    <t>03-02-203.04010-001-1</t>
  </si>
  <si>
    <t>03-02-203.04010-002-1</t>
  </si>
  <si>
    <t>03-02-203.04062-001-1</t>
  </si>
  <si>
    <t>03-02-203.02004-001-1</t>
  </si>
  <si>
    <t>03-02-203.02002-001-1</t>
  </si>
  <si>
    <t>03-02-203.02005-001-1</t>
  </si>
  <si>
    <t>03-02-203.02002-002-1</t>
  </si>
  <si>
    <t>03-02205.01009-001-1</t>
  </si>
  <si>
    <t>03-01-203.04010-001-1</t>
  </si>
  <si>
    <t>03-01-203.04009-001-1</t>
  </si>
  <si>
    <t>03-01-203.04002-001-1</t>
  </si>
  <si>
    <t>03-01-203.04009-002-1</t>
  </si>
  <si>
    <t>03-01-203.04009-003-1</t>
  </si>
  <si>
    <t>03-01-203.04009-004-1</t>
  </si>
  <si>
    <t>03-01-203.04008-001-1</t>
  </si>
  <si>
    <t>03-01-203.02002-001-1</t>
  </si>
  <si>
    <t>03-05-203.04008-001-1</t>
  </si>
  <si>
    <t>03-05-203.04013-001-1</t>
  </si>
  <si>
    <t>03-13-203.02002-001-1</t>
  </si>
  <si>
    <t>03-13-203.04063-001-1</t>
  </si>
  <si>
    <t>03-18-203.02002-001-1</t>
  </si>
  <si>
    <t>03-18-203.04063-001-1</t>
  </si>
  <si>
    <t>03-18-203.04063-001-002-1</t>
  </si>
  <si>
    <t>03-18-203.04063-003-004-1</t>
  </si>
  <si>
    <t>03-18-203.04009-001-002-1</t>
  </si>
  <si>
    <t>03-06-203.02022-002-1</t>
  </si>
  <si>
    <t>03-18-204.01019-001-1</t>
  </si>
  <si>
    <t>03-18-203.02005-001-1</t>
  </si>
  <si>
    <t>03-01-205.02005-001-1</t>
  </si>
  <si>
    <t xml:space="preserve">PRESIDENCIA </t>
  </si>
  <si>
    <t>CAMIONETA HILUX MODELO 2016 N.S.MR0EX8DD4G0163663</t>
  </si>
  <si>
    <t>CAMIONETA HILUX MODELO 2016 N.S.MR0EX8CB4G1393519</t>
  </si>
  <si>
    <t>1 2 4 4 1 12 31111 6 M03 05100 152 00E 002 541 015 2222100 2019 08010106 001 001 001 003 001 002</t>
  </si>
  <si>
    <t>1 2 4 4 1 12 31111 6 M03 05100 152 00E 002 541 015 2222100 2019 08010106 001 001 001 003 001 003</t>
  </si>
  <si>
    <t>HILUX</t>
  </si>
  <si>
    <t>MR0EX8DD4G0163663</t>
  </si>
  <si>
    <t>MR0EX8CB4G1393519</t>
  </si>
  <si>
    <t>03-01-205.02005-002-1</t>
  </si>
  <si>
    <t>03-01-205.02005-003-1</t>
  </si>
  <si>
    <t>CAMIONETA HILUX MODELO 2020 N.S. MR0EX3DDXL0005566</t>
  </si>
  <si>
    <t xml:space="preserve">1 2 4 4 1 12 31111 6 M03 05100 152 00E 002 541 015 2222100 2020 08010105 001 001 001 001 004 001 001  </t>
  </si>
  <si>
    <t>03-01-205.02005-004-1</t>
  </si>
  <si>
    <t xml:space="preserve"> MR0EX3DDXL0005566</t>
  </si>
  <si>
    <t>% DEPRECIACION ANUAL</t>
  </si>
  <si>
    <t>AL AÑO</t>
  </si>
  <si>
    <t>POR MESES QUE CORRESPONDE LA DEPRECIACION</t>
  </si>
  <si>
    <t>TOTAL DEL POCENTAJE A DEPRECIAR</t>
  </si>
  <si>
    <t xml:space="preserve">CALCULO </t>
  </si>
  <si>
    <t>CAMIONETA HILUX MODELO 2020 N.S. MR0EX3DD3L0082683</t>
  </si>
  <si>
    <t xml:space="preserve">1 2 4 4 1 12 31111 6 M03 05100 152 00E 002 541 015 2222100 2020 08010105 001 001 001 001 004 001 002 </t>
  </si>
  <si>
    <t>03-01-205.02005-005-1</t>
  </si>
  <si>
    <t>MR0EX3DD3L0082683</t>
  </si>
  <si>
    <t>EQUIPO DE COMPUTO Y TECNOLOGIAS DE LA INFORMACION</t>
  </si>
  <si>
    <t>EQUIPO DE COMPUTO CPU HP 240 G7,RAM 8GB NS:5CG011DGHQ</t>
  </si>
  <si>
    <t>1 2 4 1 3 12 31111 6 M03 05100 152 00E 002 515 015 2222200 2020 08010105 001 001 001 001</t>
  </si>
  <si>
    <t>5CG011DGHQ</t>
  </si>
  <si>
    <t xml:space="preserve">TOTAL DEPRECIACION </t>
  </si>
  <si>
    <t>TOTAL DEPRECIACION</t>
  </si>
  <si>
    <t>CPU DE ESCRITORIO ENSANBLADA PORCESADOR  GOLD 3.4 240 GB 450 MB/S GABINETE ACTECK MOTHER BOARD MEMORIA RAM DDR4 8 BG ALTO RENDIMIENTO</t>
  </si>
  <si>
    <t xml:space="preserve">1 2 4 1 3 12 31111 6 M03 05100 152 00E 002 515 015 2222200 2021 08010101 001 001 001 001 </t>
  </si>
  <si>
    <t>A8A9</t>
  </si>
  <si>
    <t>LAPTOP ASUS PROSUMER F515EA 16.6"INTEL CORE i3 1115G4 DISCO DURO 1TB+128 GB SSD RAM 8 GB WINDOS 10 HOME</t>
  </si>
  <si>
    <t xml:space="preserve">1 2 4 1 3 12 31111 6 M03 05100 152 00E 002 515 015 2222200 2021 08010101 001 001 001 002 </t>
  </si>
  <si>
    <t>DCB9</t>
  </si>
  <si>
    <t>ASUS</t>
  </si>
  <si>
    <t>LAPTOP DELL VOSTRO 14 3405 14" AMD R5 3450U DISCO DURO 256 GB SSD RAM 8 GB WINDOWS 10 PR.</t>
  </si>
  <si>
    <t xml:space="preserve">1 2 4 1 3 12 31111 6 M03 05100 152 00E 002 515 015 2222200 2021 08010101 001 001 001 003 </t>
  </si>
  <si>
    <t>4DB0</t>
  </si>
  <si>
    <t xml:space="preserve">REGISTRO CIVIL </t>
  </si>
  <si>
    <t>MONITOR HP  AIO 200 GB /20.7 PULG LCD FHD 4GB DDR4</t>
  </si>
  <si>
    <t>1 2 4 1 3 12 31111 6 M03 05400 181 00E 002 515 015 2222200 2022 11010101 001 001 001 001</t>
  </si>
  <si>
    <t>FIDEL SALAZAR HERNANDEZ</t>
  </si>
  <si>
    <t>IMPRESORA EQUIPO MULTIFUNCIONAL SHARP</t>
  </si>
  <si>
    <t>1 2 4 1 3 12 31111 6 M03 05400 181 00E 002 515 015 2222200 2022 11010101 001 001 001 002</t>
  </si>
  <si>
    <t>SHARP</t>
  </si>
  <si>
    <t>CPU DE ESCRITORIO 8 GB DE RAM</t>
  </si>
  <si>
    <t>1 2 4 1 3 12 31111 6 M03 05400 181 00E 002 515 015 2222200 2022 11010101 001 001 001 003</t>
  </si>
  <si>
    <t>COMPUTADORA DE ESCRITORIO AMD 10, 4GB RAM, SSD 240 GB GABINETE ATX ,MONITOR LED 195."COMBO TECLADO Y MOUSE.</t>
  </si>
  <si>
    <t>1 2 4 1 3 12 31111 6 M03 05400 181 00E 002 515 015 2222200 2022 11010101 001 001 001 004</t>
  </si>
  <si>
    <t>03-18-203.02002-002-1</t>
  </si>
  <si>
    <t xml:space="preserve">SECRETARIA GENERAL </t>
  </si>
  <si>
    <t>11 RADIOS PORTATILES KENWOOD MODELO NX1200AK2 CON BATERIA ,CARGADOR Y ANTENA  N.S.C12114547,C1214549,C1214553,C1214554,C1214555,C1214687,C1214692,C1214693,C1214694,C1214695,C1214696.</t>
  </si>
  <si>
    <t>1 2 4 6 5 12 31111 6 M03 05100 152 00E 002 565 015 2222300 2022 08010104 001 001 001 001</t>
  </si>
  <si>
    <t>47BA</t>
  </si>
  <si>
    <t xml:space="preserve"> NX1200AK2</t>
  </si>
  <si>
    <t>N.S.C12114547,C1214549,C1214553,C1214554,C1214555,C1214687,C1214692,C1214693,C1214694,C1214695,C1214696.</t>
  </si>
  <si>
    <t>03-06-203.02002-004-1</t>
  </si>
  <si>
    <t>03-06-203.02022-003-1</t>
  </si>
  <si>
    <t>03-06-203.02022-004-1</t>
  </si>
  <si>
    <t xml:space="preserve">FONDO :FORTAMUN </t>
  </si>
  <si>
    <t xml:space="preserve">DIRECCION DE SEGURIDAD PUBLICA </t>
  </si>
  <si>
    <t>IMPRESORA CREDENCIALES EVL PRIMACY PM1H0000RD/PH1H</t>
  </si>
  <si>
    <t xml:space="preserve">1 2 4 1 3 12 31111 6 M03 09200 173 00E 002 515 025 2222200 2022 25010101 003 001 001 001 </t>
  </si>
  <si>
    <t>03-07-203.02004-001-4</t>
  </si>
  <si>
    <t xml:space="preserve">JORGE CHAVELAS REYES </t>
  </si>
  <si>
    <t>81C6</t>
  </si>
  <si>
    <t>MULTIFUNCIONAL HP SMART TANK 530 NEG N.S: 193424413508</t>
  </si>
  <si>
    <t xml:space="preserve">1 2 4 1 3 12 31111 6 M03 01100 131 00P 002 515 015 2222200 2022 01010101 001 001 001 001 </t>
  </si>
  <si>
    <t>03-01-203.02004-001-1</t>
  </si>
  <si>
    <t>193424413508</t>
  </si>
  <si>
    <t xml:space="preserve">LAPTOP LENOVO CORE I5 SSD 8GB DDR4 14" W10H GRIS </t>
  </si>
  <si>
    <t xml:space="preserve">1 2 4 1 3 12 31111 6 M03 05100 152 00E 002 515 015 2222200 2022 08010101 001 001 001 001                 </t>
  </si>
  <si>
    <t>03-06-203.02022-005-1</t>
  </si>
  <si>
    <t xml:space="preserve">ANGELS SANTOS REMIGIO </t>
  </si>
  <si>
    <t>10BC</t>
  </si>
  <si>
    <t>LENOVO</t>
  </si>
  <si>
    <t xml:space="preserve">CATASTRO </t>
  </si>
  <si>
    <t>MULTIFUNCIONAL HP SMART TANK 530 NEG N.S.: CN21I4S08T</t>
  </si>
  <si>
    <t>1 2 4 1 3 12 31111 6 M03 05300 181 00E 002 515 015 2222200 2022 10010101 001 001 001 001</t>
  </si>
  <si>
    <t xml:space="preserve"> FERNANDO CASARRUBIAS GARCIA</t>
  </si>
  <si>
    <t>CN21I4S08T</t>
  </si>
  <si>
    <t xml:space="preserve">EQUIPO DE COMUNICACION Y TELECOMUNICACION </t>
  </si>
  <si>
    <t>REPETIDOR KENWOOD DIGITAL NXDN MODELO NXR710K SERIE 000001904801-11200353 50 WATTS 136-174 MHZ</t>
  </si>
  <si>
    <t xml:space="preserve">1 2 4 6 5 12 31111 6 M03 09100 171 00E 002 565 025 2222300 2023 24010103 003 001 003 001 </t>
  </si>
  <si>
    <t>03-07-204.01018-001-4</t>
  </si>
  <si>
    <t>3C569AC1-9E89-4049-9795-EE3EE8CD7B8A</t>
  </si>
  <si>
    <t xml:space="preserve"> KENWOOD</t>
  </si>
  <si>
    <t xml:space="preserve">SERIE 000001904801-11200353 </t>
  </si>
  <si>
    <t>ANGEL VARON PAREDES</t>
  </si>
  <si>
    <t>GONZALO FAUSTINO ORTIZ</t>
  </si>
  <si>
    <t>FORMATO DE DEPRECIACION  DE BIENES MUEBLES DEL  AL 31 DE DICIEMBRE 2024</t>
  </si>
  <si>
    <t>AUTOMOVILES Y CAMIONES</t>
  </si>
  <si>
    <t>FOTOCOPIADORA KONICA MINOLTA MODELO BIZHUB C458 N.S. A79M011027982</t>
  </si>
  <si>
    <t>1 2 4 1 9 12 31111 6 M03 09100 171 00E 002 519 025 2222300 2024 24010103 003 001 001 001</t>
  </si>
  <si>
    <t xml:space="preserve">IMPRESORA/SCANER B/N COLOR MARCA BROTHER MODELO MFC L8900 N.S. U64646F4F318776 </t>
  </si>
  <si>
    <t>1 2 4 1 3 12 31111 6 M03 09100 171 00E 002 515 025 2222200 2024 24010103 003 001 001 001</t>
  </si>
  <si>
    <t>IMPRESORA/SCANER B/N COLOR MARCA BROTHER MODELO MFC L8900 N.S. U64646D4F278622</t>
  </si>
  <si>
    <t xml:space="preserve">IMPRESORA/SCANER B/N COLOR MARCA BROTHER MODELO MFC L8900 N.S. U64646D4F278659 </t>
  </si>
  <si>
    <t>KONICA</t>
  </si>
  <si>
    <t>MFC L8900</t>
  </si>
  <si>
    <t>BIZHUB C458</t>
  </si>
  <si>
    <t>N.S. U64646F4F318776</t>
  </si>
  <si>
    <t>N.S. U64646D4F278622</t>
  </si>
  <si>
    <t>N.S. U64646D4F278659</t>
  </si>
  <si>
    <t>N.S. A79M011027982</t>
  </si>
  <si>
    <t>1 2 4 1 3 12 31111 6 M03 09100 171 00E 002 515 025 2222200 2024 24010103 003 001 001 002</t>
  </si>
  <si>
    <t>1 2 4 1 3 12 31111 6 M03 09100 171 00E 002 515 025 2222200 2024 24010103 003 001 001 003</t>
  </si>
  <si>
    <t>1 2 4 4 1 12 31111 6 M03 09100 171 00E 002 541 025 2222100 2024 24010101 003 001 001 001</t>
  </si>
  <si>
    <t>RAM MODELO 2025 DOBLE CABINA COLOR EXTERIOR BLANCO N.S. VYJFBTGT1S5805425</t>
  </si>
  <si>
    <t>RAM</t>
  </si>
  <si>
    <t>VYJFBTGT1S5805425</t>
  </si>
  <si>
    <t>CASETA Y BANCA TIPO PATRULLA</t>
  </si>
  <si>
    <t>1 2 4 4 2 12 31111 6 M03 09100 171 00E 002 542 025 2222100 2024 24010101 003 001 001 001</t>
  </si>
  <si>
    <t>TOTAL EN LIBROS</t>
  </si>
  <si>
    <t>CAMARA COOLPIX P950 NIKON</t>
  </si>
  <si>
    <t>1 2 4 2 3 12 31111 6 M03 05100 152 00E 002 523 015 2222300 2020 08010105 001 001 001 001</t>
  </si>
  <si>
    <t>NIKON</t>
  </si>
  <si>
    <t>EQUIPO DE COMUNICACIÓN Y TELECOMUNICACION</t>
  </si>
  <si>
    <t>RADIO MOVIL ICOM MODELO IC-F5013H/52 N.S.6205776</t>
  </si>
  <si>
    <t>RADIO MOVIL ICOM MODELO IC-F5013H/52 N.S.6207357</t>
  </si>
  <si>
    <t>RADIO MOVIL ICOM MODELO IC-F5013H/52 N.S.6207358</t>
  </si>
  <si>
    <t>RADIO MOVIL ICOM MODELO IC-F5013H/52 N.S.6207359</t>
  </si>
  <si>
    <t>RADIO MOVIL ICOM MODELO IC-F5013H/52 N.S.6207515</t>
  </si>
  <si>
    <t>RADIO MOVIL ICOM MODELO IC-F5013H/52 N.S.6207516</t>
  </si>
  <si>
    <t>RADIO MOVIL ICOM MODELO IC-F5013H/52 N.S.6207518</t>
  </si>
  <si>
    <t>RADIO MOVIL ICOM MODELO IC-F5013H/52 N.S.6207519</t>
  </si>
  <si>
    <t>RADIO MOVIL ICOM MODELO IC-F5013H/52 N.S.6207520</t>
  </si>
  <si>
    <t>RADIO MOVIL ICOM MODELO IC-F5013H/52 N.S.6207541</t>
  </si>
  <si>
    <t>RADIO MOVIL ICOM MODELO IC-F5013H/52 N.S.6207542</t>
  </si>
  <si>
    <t>RADIO MOVIL ICOM MODELO IC-F5013H/52 N.S.6207543</t>
  </si>
  <si>
    <t>RADIO MOVIL ICOM MODELO IC-F5013H/52 N.S.6207545</t>
  </si>
  <si>
    <t>RADIO MOVIL ICOM MODELO IC-F5013H/52 N.S.6207546</t>
  </si>
  <si>
    <t>RADIO MOVIL ICOM MODELO IC-F5013H/52 N.S.6207547</t>
  </si>
  <si>
    <t>RADIO MOVIL ICOM MODELO IC-F5013H/52 N.S.6207548</t>
  </si>
  <si>
    <t>RADIO MOVIL ICOM MODELO IC-F5013H/52 N.S.6207645</t>
  </si>
  <si>
    <t>RADIO MOVIL ICOM MODELO IC-F5013H/52 N.S.6207646</t>
  </si>
  <si>
    <t>RADIO MOVIL ICOM MODELO IC-F5013H/52 N.S.6207762</t>
  </si>
  <si>
    <t>1 2 4 6 5 12 31111 6 M03 05100 152 00E 002 565 015 2222300 2020 08010105 001 001 001 001</t>
  </si>
  <si>
    <t>1 2 4 6 5 12 31111 6 M03 05100 152 00E 002 565 015 2222300 2020 08010105 001 001 001 002</t>
  </si>
  <si>
    <t>1 2 4 6 5 12 31111 6 M03 05100 152 00E 002 565 015 2222300 2020 08010105 001 001 001 003</t>
  </si>
  <si>
    <t>1 2 4 6 5 12 31111 6 M03 05100 152 00E 002 565 015 2222300 2020 08010105 001 001 001 004</t>
  </si>
  <si>
    <t>1 2 4 6 5 12 31111 6 M03 05100 152 00E 002 565 015 2222300 2020 08010105 001 001 001 005</t>
  </si>
  <si>
    <t>1 2 4 6 5 12 31111 6 M03 05100 152 00E 002 565 015 2222300 2020 08010105 001 001 001 006</t>
  </si>
  <si>
    <t>1 2 4 6 5 12 31111 6 M03 05100 152 00E 002 565 015 2222300 2020 08010105 001 001 001 007</t>
  </si>
  <si>
    <t>1 2 4 6 5 12 31111 6 M03 05100 152 00E 002 565 015 2222300 2020 08010105 001 001 001 008</t>
  </si>
  <si>
    <t>1 2 4 6 5 12 31111 6 M03 05100 152 00E 002 565 015 2222300 2020 08010105 001 001 001 009</t>
  </si>
  <si>
    <t>1 2 4 6 5 12 31111 6 M03 05100 152 00E 002 565 015 2222300 2020 08010105 001 001 001 010</t>
  </si>
  <si>
    <t>1 2 4 6 5 12 31111 6 M03 05100 152 00E 002 565 015 2222300 2020 08010105 001 001 001 011</t>
  </si>
  <si>
    <t>1 2 4 6 5 12 31111 6 M03 05100 152 00E 002 565 015 2222300 2020 08010105 001 001 001 012</t>
  </si>
  <si>
    <t>1 2 4 6 5 12 31111 6 M03 05100 152 00E 002 565 015 2222300 2020 08010105 001 001 001 013</t>
  </si>
  <si>
    <t>1 2 4 6 5 12 31111 6 M03 05100 152 00E 002 565 015 2222300 2020 08010105 001 001 001 014</t>
  </si>
  <si>
    <t>1 2 4 6 5 12 31111 6 M03 05100 152 00E 002 565 015 2222300 2020 08010105 001 001 001 015</t>
  </si>
  <si>
    <t>1 2 4 6 5 12 31111 6 M03 05100 152 00E 002 565 015 2222300 2020 08010105 001 001 001 016</t>
  </si>
  <si>
    <t>1 2 4 6 5 12 31111 6 M03 05100 152 00E 002 565 015 2222300 2020 08010105 001 001 001 017</t>
  </si>
  <si>
    <t>1 2 4 6 5 12 31111 6 M03 05100 152 00E 002 565 015 2222300 2020 08010105 001 001 001 018</t>
  </si>
  <si>
    <t>1 2 4 6 5 12 31111 6 M03 05100 152 00E 002 565 015 2222300 2020 08010105 001 001 001 019</t>
  </si>
  <si>
    <t>CAMARAS FOTOGRAFICAS Y DE VIDEO</t>
  </si>
  <si>
    <t>TOTAL GENERAL</t>
  </si>
  <si>
    <t>MOBILIARIO Y EQUIPO DE ADMINISTRACIÓN</t>
  </si>
  <si>
    <t>TOTAL DE MOBILIARIO Y EQUIPO DE ADMINISTRACIÓN</t>
  </si>
  <si>
    <t>EQUIPO DE CÓMPUTO Y DE TECNOLOGÍAS DE LA INFORMACIÓN</t>
  </si>
  <si>
    <t>TOTAL DE EQUIPO DE CÓMPUTO Y DE TECNOLOGÍAS DE LA INFORMACIÓN</t>
  </si>
  <si>
    <t>VEHÍCULOS Y EQUIPO DE TRANSPORTE</t>
  </si>
  <si>
    <t>TOTAL DE VEHÍCULOS Y EQUIPO DE TRANSPORTE</t>
  </si>
  <si>
    <t>VALOR EN LIBROS</t>
  </si>
  <si>
    <t>ESCRITORIO DE MADERA COLOR AZUL</t>
  </si>
  <si>
    <t>ARCHIVERO DE MADERA COLOR AZUL</t>
  </si>
  <si>
    <t>ANAQUEL COLOR AZUL</t>
  </si>
  <si>
    <t>1 2 4 1 1 12 31111 6 M03 00000 003 001 001 001</t>
  </si>
  <si>
    <t>1 2 4 1 1 12 31111 6 M03 00000 003 001 001 002</t>
  </si>
  <si>
    <t>1 2 4 1 1 12 31111 6 M03 00000 003 001 001 003</t>
  </si>
  <si>
    <t>COMPUTADORA HP</t>
  </si>
  <si>
    <t>1 2 4 1 3 12 31111 6 M03 00000 003 001 001 002</t>
  </si>
  <si>
    <t>1 2 4 1 3 12 31111 6 M03 00000 003 001 001 003</t>
  </si>
  <si>
    <t>CAMIONETA PATRULLA  N.S.MROEX8DDXG0245087</t>
  </si>
  <si>
    <t>CAMIONETA PATRULLA  N.S.3C6CRAAK7DG275608</t>
  </si>
  <si>
    <t>1 2 4 4 1 12 31111 6 M03 00000 003 001 001 001</t>
  </si>
  <si>
    <t>1 2 4 4 1 12 31111 6 M03 00000 003 001 001 002</t>
  </si>
  <si>
    <t>EQUIPO DE DEFENSA Y SEGURIDAD</t>
  </si>
  <si>
    <t>FUSIL CALIBRE 223 MATRICULA LSLL003012</t>
  </si>
  <si>
    <t>FUSIL CALIBRE 223 MATRICULA LSL003001</t>
  </si>
  <si>
    <t>FUSIL CALIBRE 223 MATRICULA LSL003006</t>
  </si>
  <si>
    <t>FUSIL CALIBRE 223 MATRICULA LSL003014</t>
  </si>
  <si>
    <t>FUSIL CALIBRE 7.62 MM MATRICULA 014667</t>
  </si>
  <si>
    <t>FUSIL CALIBRE 7.62 MM MATRICULA 016606</t>
  </si>
  <si>
    <t>FUSIL CALIBRE 7.62 MM MATRICULA 008676</t>
  </si>
  <si>
    <t>FUSIL CALIBRE 7.62 MM MATRICULA 016751</t>
  </si>
  <si>
    <t>FUSIL CALIBRE 5.56 MM MATRICULA A11937G</t>
  </si>
  <si>
    <t>FUSIL CALIBRE 5.56 MM MATRICULA A11961G</t>
  </si>
  <si>
    <t>FUSIL CALIBRE 5.56 MM MATRICULA A11729G</t>
  </si>
  <si>
    <t>FUSIL CALIBRE 5.56 MM MATRICULA A11755G</t>
  </si>
  <si>
    <t>FUSIL CALIBRE 5.56 MM MATRICULA A11769G</t>
  </si>
  <si>
    <t>FUSIL CALIBRE 5.56 MM MATRICULA A11790G</t>
  </si>
  <si>
    <t>FUSIL CALIBRE 5.56 MM MATRICULA A11053G</t>
  </si>
  <si>
    <t>FUSIL CALIBRE 5.56 MM MATRICULA A11182G</t>
  </si>
  <si>
    <t>FUSIL CALIBRE 5.56 MM MATRICULA A11183G</t>
  </si>
  <si>
    <t>FUSIL CALIBRE 5.56 MM MATRICULA A11184G</t>
  </si>
  <si>
    <t>FUSIL CALIBRE 5.56 MM MATRICULA A11190G</t>
  </si>
  <si>
    <t>FUSIL CALIBRE 5.56 MM MATRICULA A11201G</t>
  </si>
  <si>
    <t>FUSIL CALIBRE 5.56 MM MATRICULA A11220G</t>
  </si>
  <si>
    <t>FUSIL CALIBRE 5.56 MM MATRICULA A11001G</t>
  </si>
  <si>
    <t>FUSIL CALIBRE 5.56 MM MATRICULA A11041G</t>
  </si>
  <si>
    <t>FUSIL CALIBRE 5.56 MM MATRICULA A11118G</t>
  </si>
  <si>
    <t>PISTOLA CALIBRE 9 MM MATRICULA H31338Z</t>
  </si>
  <si>
    <t>PISTOLA CALIBRE 9 MM MATRICULA H31340Z</t>
  </si>
  <si>
    <t>PISTOLA CALIBRE 9 MM MATRICULA H31380Z</t>
  </si>
  <si>
    <t>PISTOLA CALIBRE 9 MM MATRICULA H31430Z</t>
  </si>
  <si>
    <t>PISTOLA CALIBRE 9 MM MATRICULA 099155MC</t>
  </si>
  <si>
    <t>PISTOLA CALIBRE 9 MM MATRICULA 099216MC</t>
  </si>
  <si>
    <t>PISTOLA CALIBRE 9 MM MATRICULA 098525MC</t>
  </si>
  <si>
    <t>1 2 4 5 1 12 31111 6 M03 00000 003 001 001 001</t>
  </si>
  <si>
    <t>1 2 4 5 1 12 31111 6 M03 00000 003 001 001 002</t>
  </si>
  <si>
    <t>1 2 4 5 1 12 31111 6 M03 00000 003 001 001 003</t>
  </si>
  <si>
    <t>1 2 4 5 1 12 31111 6 M03 00000 003 001 001 004</t>
  </si>
  <si>
    <t>1 2 4 5 1 12 31111 6 M03 00000 003 001 001 005</t>
  </si>
  <si>
    <t>1 2 4 5 1 12 31111 6 M03 00000 003 001 001 006</t>
  </si>
  <si>
    <t>1 2 4 5 1 12 31111 6 M03 00000 003 001 001 007</t>
  </si>
  <si>
    <t>1 2 4 5 1 12 31111 6 M03 00000 003 001 001 008</t>
  </si>
  <si>
    <t>1 2 4 5 1 12 31111 6 M03 00000 003 001 001 009</t>
  </si>
  <si>
    <t>1 2 4 5 1 12 31111 6 M03 00000 003 001 001 010</t>
  </si>
  <si>
    <t>1 2 4 5 1 12 31111 6 M03 00000 003 001 001 011</t>
  </si>
  <si>
    <t>1 2 4 5 1 12 31111 6 M03 00000 003 001 001 012</t>
  </si>
  <si>
    <t>1 2 4 5 1 12 31111 6 M03 00000 003 001 001 013</t>
  </si>
  <si>
    <t>1 2 4 5 1 12 31111 6 M03 00000 003 001 001 014</t>
  </si>
  <si>
    <t>1 2 4 5 1 12 31111 6 M03 00000 003 001 001 015</t>
  </si>
  <si>
    <t>1 2 4 5 1 12 31111 6 M03 00000 003 001 001 016</t>
  </si>
  <si>
    <t>1 2 4 5 1 12 31111 6 M03 00000 003 001 001 017</t>
  </si>
  <si>
    <t>1 2 4 5 1 12 31111 6 M03 00000 003 001 001 018</t>
  </si>
  <si>
    <t>1 2 4 5 1 12 31111 6 M03 00000 003 001 001 019</t>
  </si>
  <si>
    <t>1 2 4 5 1 12 31111 6 M03 00000 003 001 001 020</t>
  </si>
  <si>
    <t>1 2 4 5 1 12 31111 6 M03 00000 003 001 001 021</t>
  </si>
  <si>
    <t>1 2 4 5 1 12 31111 6 M03 00000 003 001 001 022</t>
  </si>
  <si>
    <t>1 2 4 5 1 12 31111 6 M03 00000 003 001 001 023</t>
  </si>
  <si>
    <t>1 2 4 5 1 12 31111 6 M03 00000 003 001 001 024</t>
  </si>
  <si>
    <t>1 2 4 5 1 12 31111 6 M03 00000 003 001 001 025</t>
  </si>
  <si>
    <t>1 2 4 5 1 12 31111 6 M03 00000 003 001 001 026</t>
  </si>
  <si>
    <t>1 2 4 5 1 12 31111 6 M03 00000 003 001 001 027</t>
  </si>
  <si>
    <t>1 2 4 5 1 12 31111 6 M03 00000 003 001 001 028</t>
  </si>
  <si>
    <t>1 2 4 5 1 12 31111 6 M03 00000 003 001 001 029</t>
  </si>
  <si>
    <t>1 2 4 5 1 12 31111 6 M03 00000 003 001 001 030</t>
  </si>
  <si>
    <t>1 2 4 5 1 12 31111 6 M03 00000 003 001 001 031</t>
  </si>
  <si>
    <t>JORGE CHAVELAS REYES</t>
  </si>
  <si>
    <t>TOTAL DE EQUIPO DE DEFENSA Y SEGURIDAD</t>
  </si>
  <si>
    <t>ANTONIO GARCIA VENEGAS</t>
  </si>
  <si>
    <t>DIRECCION DE OBRAS PUBLICAS</t>
  </si>
  <si>
    <t>TELEFONO NEGRO</t>
  </si>
  <si>
    <t>ESCRITORIO CAOBA CON NEGRO</t>
  </si>
  <si>
    <t>ESCRITORIO GRIS METALICO</t>
  </si>
  <si>
    <t>ARCHIVERO GRIS METALICO</t>
  </si>
  <si>
    <t>SILLA EJECUTIVA NEGRO CON PIEL</t>
  </si>
  <si>
    <t>SILLA EJECUTIVA NEGRO CON TELA</t>
  </si>
  <si>
    <t>ARCHIVERO NEGRO METALICO</t>
  </si>
  <si>
    <t>1 2 4 1 1 12 31111 6 M03 00000 002 001 001 001</t>
  </si>
  <si>
    <t>1 2 4 1 1 12 31111 6 M03 00000 002 001 001 002</t>
  </si>
  <si>
    <t>1 2 4 1 1 12 31111 6 M03 00000 002 001 001 003</t>
  </si>
  <si>
    <t>1 2 4 1 1 12 31111 6 M03 00000 002 001 001 004</t>
  </si>
  <si>
    <t>1 2 4 1 1 12 31111 6 M03 00000 002 001 001 005</t>
  </si>
  <si>
    <t>1 2 4 1 1 12 31111 6 M03 00000 002 001 001 006</t>
  </si>
  <si>
    <t>1 2 4 1 1 12 31111 6 M03 00000 002 001 001 007</t>
  </si>
  <si>
    <t>1 2 4 1 1 12 31111 6 M03 00000 002 001 001 008</t>
  </si>
  <si>
    <t>1 2 4 1 3 12 31111 6 M03 00000 002 001 001 001</t>
  </si>
  <si>
    <t>1 2 4 1 3 12 31111 6 M03 00000 002 001 001 002</t>
  </si>
  <si>
    <t xml:space="preserve">FONDO : FAISMUN </t>
  </si>
  <si>
    <t>03-08-203.02002-001-3</t>
  </si>
  <si>
    <t>03-08-204.01007-001-3</t>
  </si>
  <si>
    <t>03-08-203.04063-001-3</t>
  </si>
  <si>
    <t>03-08-203.04063-002-3</t>
  </si>
  <si>
    <t>03-08-203.04009-001-3</t>
  </si>
  <si>
    <t>03-08-203.04009-002-3</t>
  </si>
  <si>
    <t>03-08-203.04010-001-3</t>
  </si>
  <si>
    <t>03-08-203.04010-002-3</t>
  </si>
  <si>
    <t>03-08-203.04009-003-3</t>
  </si>
  <si>
    <t>03-08-203.02002-002-3</t>
  </si>
  <si>
    <t>FENIX/003</t>
  </si>
  <si>
    <t>002-004</t>
  </si>
  <si>
    <t>001-001-003</t>
  </si>
  <si>
    <t xml:space="preserve">HP   </t>
  </si>
  <si>
    <t>5CM24G0235</t>
  </si>
  <si>
    <t>24BK28PB760</t>
  </si>
  <si>
    <t>03-07-203.04063-001-4</t>
  </si>
  <si>
    <t>03-07-203.04009-001-4</t>
  </si>
  <si>
    <t>03-07-203.04001-001-4</t>
  </si>
  <si>
    <t>03-07-203.02002-001-4</t>
  </si>
  <si>
    <t>5CM24901F5</t>
  </si>
  <si>
    <t>U62715G2N238240</t>
  </si>
  <si>
    <t>MROEX8DDXG0245087</t>
  </si>
  <si>
    <t>DODGE</t>
  </si>
  <si>
    <t>3C6CRAAK7DG275608</t>
  </si>
  <si>
    <t>03-07-205.01010-001-4</t>
  </si>
  <si>
    <t>03-07-205.01010-002-4</t>
  </si>
  <si>
    <t>03-07-204.04004-001-4</t>
  </si>
  <si>
    <t>03-07-204.04004-002-4</t>
  </si>
  <si>
    <t>03-07-204.04004-003-4</t>
  </si>
  <si>
    <t>03-07-204.04004-004-4</t>
  </si>
  <si>
    <t>03-07-204.04004-005-4</t>
  </si>
  <si>
    <t>03-07-204.04004-006-4</t>
  </si>
  <si>
    <t>03-07-204.04004-007-4</t>
  </si>
  <si>
    <t>03-07-204.04004-008-4</t>
  </si>
  <si>
    <t>03-07-204.04004-009-4</t>
  </si>
  <si>
    <t>03-07-204.04004-010-4</t>
  </si>
  <si>
    <t>03-07-204.04004-011-4</t>
  </si>
  <si>
    <t>03-07-204.04004-012-4</t>
  </si>
  <si>
    <t>03-07-204.04004-013-4</t>
  </si>
  <si>
    <t>03-07-204.04004-014-4</t>
  </si>
  <si>
    <t>03-07-204.04004-015-4</t>
  </si>
  <si>
    <t>03-07-204.04004-016-4</t>
  </si>
  <si>
    <t>03-07-204.04004-017-4</t>
  </si>
  <si>
    <t>03-07-204.04004-018-4</t>
  </si>
  <si>
    <t>03-07-204.04004-019-4</t>
  </si>
  <si>
    <t>03-07-204.04004-020-4</t>
  </si>
  <si>
    <t>03-07-204.04004-021-4</t>
  </si>
  <si>
    <t>03-07-204.04004-022-4</t>
  </si>
  <si>
    <t>03-07-204.04004-023-4</t>
  </si>
  <si>
    <t>03-07-204.04004-024-4</t>
  </si>
  <si>
    <t>03-07-204.04002-001-4</t>
  </si>
  <si>
    <t>03-07-204.04002-002-4</t>
  </si>
  <si>
    <t>03-07-204.04002-003-4</t>
  </si>
  <si>
    <t>03-07-204.04002-004-4</t>
  </si>
  <si>
    <t>03-07-204.04002-005-4</t>
  </si>
  <si>
    <t>03-07-204.04002-006-4</t>
  </si>
  <si>
    <t>03-07-204.04002-007-4</t>
  </si>
  <si>
    <t>BERETTA</t>
  </si>
  <si>
    <t>SC-70/90</t>
  </si>
  <si>
    <t>PIETRO BERETTA</t>
  </si>
  <si>
    <t>92FS</t>
  </si>
  <si>
    <t xml:space="preserve">ASEGURADA /FISCALIA </t>
  </si>
  <si>
    <t>8000 F 9P</t>
  </si>
  <si>
    <t>COLT</t>
  </si>
  <si>
    <t>AR6530</t>
  </si>
  <si>
    <t>03-02-204.01008-012-1</t>
  </si>
  <si>
    <t>03-02-204.01008-013-1</t>
  </si>
  <si>
    <t>03-02-204.01008-014-1</t>
  </si>
  <si>
    <t>03-02-204.01008-015-1</t>
  </si>
  <si>
    <t>03-02-204.01008-016-1</t>
  </si>
  <si>
    <t>03-02-204.01008-017-1</t>
  </si>
  <si>
    <t>03-02-204.01008-018-1</t>
  </si>
  <si>
    <t>03-02-204.01008-019-1</t>
  </si>
  <si>
    <t>03-02-204.01008-020-1</t>
  </si>
  <si>
    <t>03-02-204.01008-021-1</t>
  </si>
  <si>
    <t>03-02-204.01008-022-1</t>
  </si>
  <si>
    <t>03-02-204.01008-023-1</t>
  </si>
  <si>
    <t>03-02-204.01008-024-1</t>
  </si>
  <si>
    <t>03-02-204.01008-025-1</t>
  </si>
  <si>
    <t>03-02-204.01008-026-1</t>
  </si>
  <si>
    <t>03-02-204.01008-027-1</t>
  </si>
  <si>
    <t>03-02-204.01008-028-1</t>
  </si>
  <si>
    <t>03-02-204.01008-029-1</t>
  </si>
  <si>
    <t>03-02-204.01008-030-1</t>
  </si>
  <si>
    <t xml:space="preserve">ICON </t>
  </si>
  <si>
    <t xml:space="preserve"> MODELO IC-F5013H/52 </t>
  </si>
  <si>
    <t>N.S. 6205776</t>
  </si>
  <si>
    <t>N.S. 6207357</t>
  </si>
  <si>
    <t xml:space="preserve"> N.S 6207358</t>
  </si>
  <si>
    <t>N.S 6207359</t>
  </si>
  <si>
    <t>N.S 6207515</t>
  </si>
  <si>
    <t>N.S 6207516</t>
  </si>
  <si>
    <t>N.S 6207518</t>
  </si>
  <si>
    <t>N.S 6207519</t>
  </si>
  <si>
    <t>N.S 6207520</t>
  </si>
  <si>
    <t>N.S 6207541</t>
  </si>
  <si>
    <t>N.S 6207542</t>
  </si>
  <si>
    <t>N.S 6207543</t>
  </si>
  <si>
    <t>N.S 6207545</t>
  </si>
  <si>
    <t>N.S 6207546</t>
  </si>
  <si>
    <t>N.S 6207547</t>
  </si>
  <si>
    <t>N.S 6207548</t>
  </si>
  <si>
    <t>N.S 6207645</t>
  </si>
  <si>
    <t>N.S 6207646</t>
  </si>
  <si>
    <t>N.S 6207762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</si>
</sst>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#,###"/>
    <numFmt numFmtId="167" formatCode="#,##0.00_ ;\-#,##0.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6"/>
      <color theme="1"/>
      <name val="Arial"/>
      <family val="2"/>
    </font>
    <font>
      <b/>
      <sz val="14"/>
      <name val="Arial Rounded MT Bold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theme="1"/>
      <name val="Calibri"/>
      <family val="2"/>
      <scheme val="minor"/>
    </font>
    <font>
      <b/>
      <sz val="6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5">
    <xf numFmtId="164" fontId="0" fillId="0" borderId="0"/>
    <xf numFmtId="4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10" fillId="0" borderId="0"/>
    <xf numFmtId="164" fontId="8" fillId="0" borderId="0"/>
    <xf numFmtId="164" fontId="8" fillId="0" borderId="0"/>
    <xf numFmtId="164" fontId="8" fillId="0" borderId="0">
      <alignment wrapText="1"/>
    </xf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1" fillId="2" borderId="1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3" borderId="2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6">
    <xf numFmtId="164" fontId="0" fillId="0" borderId="0" xfId="0"/>
    <xf numFmtId="164" fontId="0" fillId="0" borderId="0" xfId="0" applyAlignment="1">
      <alignment wrapText="1"/>
    </xf>
    <xf numFmtId="164" fontId="2" fillId="5" borderId="3" xfId="0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164" fontId="0" fillId="0" borderId="0" xfId="0" applyAlignment="1">
      <alignment horizontal="center" wrapText="1"/>
    </xf>
    <xf numFmtId="1" fontId="0" fillId="0" borderId="0" xfId="0" applyNumberFormat="1" applyAlignment="1">
      <alignment wrapText="1"/>
    </xf>
    <xf numFmtId="164" fontId="2" fillId="5" borderId="5" xfId="0" applyFont="1" applyFill="1" applyBorder="1" applyAlignment="1">
      <alignment horizontal="center" vertical="center" wrapText="1"/>
    </xf>
    <xf numFmtId="164" fontId="26" fillId="0" borderId="0" xfId="0" applyFont="1" applyAlignment="1">
      <alignment wrapText="1"/>
    </xf>
    <xf numFmtId="164" fontId="26" fillId="0" borderId="0" xfId="0" applyFont="1" applyAlignment="1">
      <alignment horizontal="center" wrapText="1"/>
    </xf>
    <xf numFmtId="1" fontId="26" fillId="0" borderId="0" xfId="0" applyNumberFormat="1" applyFont="1" applyAlignment="1">
      <alignment wrapText="1"/>
    </xf>
    <xf numFmtId="44" fontId="0" fillId="0" borderId="0" xfId="1" applyFont="1" applyBorder="1" applyAlignment="1"/>
    <xf numFmtId="164" fontId="0" fillId="0" borderId="0" xfId="0" applyAlignment="1"/>
    <xf numFmtId="164" fontId="15" fillId="0" borderId="0" xfId="0" applyFont="1" applyAlignment="1">
      <alignment horizontal="center" wrapText="1"/>
    </xf>
    <xf numFmtId="164" fontId="16" fillId="5" borderId="3" xfId="0" applyFont="1" applyFill="1" applyBorder="1" applyAlignment="1">
      <alignment horizontal="center" wrapText="1"/>
    </xf>
    <xf numFmtId="164" fontId="2" fillId="5" borderId="3" xfId="0" applyFont="1" applyFill="1" applyBorder="1" applyAlignment="1">
      <alignment horizontal="center" wrapText="1"/>
    </xf>
    <xf numFmtId="164" fontId="19" fillId="5" borderId="3" xfId="0" applyFont="1" applyFill="1" applyBorder="1" applyAlignment="1">
      <alignment horizontal="center" wrapText="1"/>
    </xf>
    <xf numFmtId="164" fontId="17" fillId="0" borderId="3" xfId="0" applyFont="1" applyBorder="1" applyAlignment="1">
      <alignment horizontal="center" wrapText="1"/>
    </xf>
    <xf numFmtId="164" fontId="5" fillId="0" borderId="3" xfId="0" applyFont="1" applyBorder="1" applyAlignment="1">
      <alignment horizontal="center" wrapText="1"/>
    </xf>
    <xf numFmtId="164" fontId="3" fillId="0" borderId="0" xfId="0" applyFont="1" applyAlignment="1"/>
    <xf numFmtId="0" fontId="4" fillId="0" borderId="3" xfId="0" applyNumberFormat="1" applyFont="1" applyBorder="1" applyAlignment="1">
      <alignment horizontal="center"/>
    </xf>
    <xf numFmtId="164" fontId="4" fillId="0" borderId="3" xfId="0" applyFont="1" applyBorder="1" applyAlignment="1">
      <alignment horizontal="center" wrapText="1"/>
    </xf>
    <xf numFmtId="164" fontId="4" fillId="0" borderId="3" xfId="0" applyFont="1" applyBorder="1" applyAlignment="1">
      <alignment wrapText="1"/>
    </xf>
    <xf numFmtId="1" fontId="4" fillId="0" borderId="3" xfId="0" applyNumberFormat="1" applyFont="1" applyBorder="1" applyAlignment="1">
      <alignment horizontal="center"/>
    </xf>
    <xf numFmtId="164" fontId="4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right"/>
    </xf>
    <xf numFmtId="44" fontId="0" fillId="0" borderId="3" xfId="1" applyFont="1" applyFill="1" applyBorder="1" applyAlignment="1"/>
    <xf numFmtId="164" fontId="0" fillId="0" borderId="3" xfId="0" applyBorder="1" applyAlignment="1"/>
    <xf numFmtId="164" fontId="4" fillId="4" borderId="3" xfId="0" applyFont="1" applyFill="1" applyBorder="1" applyAlignment="1">
      <alignment horizontal="center" wrapText="1"/>
    </xf>
    <xf numFmtId="164" fontId="4" fillId="4" borderId="3" xfId="0" applyFont="1" applyFill="1" applyBorder="1" applyAlignment="1">
      <alignment wrapText="1"/>
    </xf>
    <xf numFmtId="164" fontId="4" fillId="4" borderId="3" xfId="0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 wrapText="1"/>
    </xf>
    <xf numFmtId="164" fontId="4" fillId="0" borderId="3" xfId="0" applyFont="1" applyBorder="1" applyAlignment="1">
      <alignment horizontal="left" wrapText="1"/>
    </xf>
    <xf numFmtId="164" fontId="4" fillId="0" borderId="3" xfId="0" applyFont="1" applyBorder="1" applyAlignment="1"/>
    <xf numFmtId="164" fontId="7" fillId="0" borderId="3" xfId="0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left" wrapText="1"/>
    </xf>
    <xf numFmtId="14" fontId="4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wrapText="1"/>
    </xf>
    <xf numFmtId="167" fontId="4" fillId="0" borderId="3" xfId="1" applyNumberFormat="1" applyFont="1" applyFill="1" applyBorder="1" applyAlignment="1">
      <alignment horizontal="right"/>
    </xf>
    <xf numFmtId="167" fontId="13" fillId="0" borderId="3" xfId="1" applyNumberFormat="1" applyFont="1" applyFill="1" applyBorder="1" applyAlignment="1">
      <alignment horizontal="right"/>
    </xf>
    <xf numFmtId="44" fontId="13" fillId="0" borderId="3" xfId="1" applyFont="1" applyFill="1" applyBorder="1" applyAlignment="1"/>
    <xf numFmtId="0" fontId="13" fillId="0" borderId="3" xfId="1" applyNumberFormat="1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10" fontId="13" fillId="0" borderId="3" xfId="54" applyNumberFormat="1" applyFont="1" applyFill="1" applyBorder="1" applyAlignment="1">
      <alignment horizontal="center"/>
    </xf>
    <xf numFmtId="167" fontId="0" fillId="0" borderId="0" xfId="0" applyNumberFormat="1" applyAlignment="1"/>
    <xf numFmtId="2" fontId="18" fillId="0" borderId="3" xfId="0" applyNumberFormat="1" applyFont="1" applyBorder="1" applyAlignment="1">
      <alignment horizontal="center"/>
    </xf>
    <xf numFmtId="44" fontId="20" fillId="0" borderId="3" xfId="1" applyFont="1" applyFill="1" applyBorder="1" applyAlignment="1"/>
    <xf numFmtId="1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 wrapText="1"/>
    </xf>
    <xf numFmtId="9" fontId="13" fillId="0" borderId="3" xfId="54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164" fontId="4" fillId="0" borderId="0" xfId="0" applyFont="1" applyAlignment="1">
      <alignment horizontal="center" wrapText="1"/>
    </xf>
    <xf numFmtId="164" fontId="4" fillId="0" borderId="0" xfId="0" applyFont="1" applyAlignment="1">
      <alignment wrapText="1"/>
    </xf>
    <xf numFmtId="1" fontId="4" fillId="0" borderId="0" xfId="0" applyNumberFormat="1" applyFont="1" applyAlignment="1">
      <alignment horizontal="center"/>
    </xf>
    <xf numFmtId="164" fontId="4" fillId="0" borderId="0" xfId="0" applyFont="1" applyAlignment="1">
      <alignment horizontal="center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/>
    </xf>
    <xf numFmtId="44" fontId="0" fillId="0" borderId="0" xfId="1" applyFont="1" applyFill="1" applyBorder="1" applyAlignment="1"/>
    <xf numFmtId="4" fontId="2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/>
    </xf>
    <xf numFmtId="164" fontId="7" fillId="0" borderId="0" xfId="0" applyFont="1" applyAlignment="1">
      <alignment horizontal="center" wrapText="1"/>
    </xf>
    <xf numFmtId="164" fontId="7" fillId="0" borderId="0" xfId="0" applyFont="1" applyAlignment="1">
      <alignment wrapText="1"/>
    </xf>
    <xf numFmtId="1" fontId="7" fillId="0" borderId="0" xfId="0" applyNumberFormat="1" applyFont="1" applyAlignment="1">
      <alignment horizontal="center"/>
    </xf>
    <xf numFmtId="164" fontId="7" fillId="0" borderId="0" xfId="0" applyFont="1" applyAlignment="1">
      <alignment horizontal="center"/>
    </xf>
    <xf numFmtId="1" fontId="22" fillId="0" borderId="0" xfId="0" applyNumberFormat="1" applyFont="1" applyAlignment="1">
      <alignment horizontal="right"/>
    </xf>
    <xf numFmtId="1" fontId="22" fillId="0" borderId="0" xfId="0" applyNumberFormat="1" applyFont="1" applyAlignment="1">
      <alignment horizontal="right" wrapText="1"/>
    </xf>
    <xf numFmtId="4" fontId="22" fillId="0" borderId="0" xfId="0" applyNumberFormat="1" applyFont="1" applyAlignment="1">
      <alignment horizontal="right"/>
    </xf>
    <xf numFmtId="44" fontId="26" fillId="0" borderId="0" xfId="1" applyFont="1" applyFill="1" applyBorder="1" applyAlignment="1"/>
    <xf numFmtId="164" fontId="26" fillId="0" borderId="0" xfId="0" applyFont="1" applyAlignment="1"/>
    <xf numFmtId="164" fontId="7" fillId="0" borderId="0" xfId="0" applyFont="1" applyAlignment="1"/>
    <xf numFmtId="1" fontId="26" fillId="0" borderId="0" xfId="0" applyNumberFormat="1" applyFont="1" applyAlignment="1"/>
    <xf numFmtId="44" fontId="26" fillId="0" borderId="0" xfId="1" applyFont="1" applyBorder="1" applyAlignment="1"/>
    <xf numFmtId="44" fontId="26" fillId="0" borderId="0" xfId="1" applyFont="1" applyAlignment="1"/>
    <xf numFmtId="164" fontId="4" fillId="0" borderId="0" xfId="0" applyFont="1" applyAlignment="1"/>
    <xf numFmtId="1" fontId="0" fillId="0" borderId="0" xfId="0" applyNumberFormat="1" applyAlignment="1"/>
    <xf numFmtId="44" fontId="0" fillId="0" borderId="0" xfId="1" applyFont="1" applyAlignment="1"/>
    <xf numFmtId="4" fontId="6" fillId="6" borderId="3" xfId="0" applyNumberFormat="1" applyFont="1" applyFill="1" applyBorder="1" applyAlignment="1">
      <alignment horizontal="right"/>
    </xf>
    <xf numFmtId="44" fontId="0" fillId="6" borderId="3" xfId="1" applyFont="1" applyFill="1" applyBorder="1" applyAlignment="1"/>
    <xf numFmtId="4" fontId="31" fillId="0" borderId="3" xfId="0" applyNumberFormat="1" applyFont="1" applyBorder="1" applyAlignment="1">
      <alignment horizontal="right"/>
    </xf>
    <xf numFmtId="164" fontId="14" fillId="0" borderId="0" xfId="0" applyFont="1" applyAlignment="1">
      <alignment horizontal="center"/>
    </xf>
    <xf numFmtId="164" fontId="15" fillId="0" borderId="0" xfId="0" applyFont="1" applyAlignment="1">
      <alignment horizontal="center"/>
    </xf>
    <xf numFmtId="0" fontId="6" fillId="6" borderId="3" xfId="0" applyNumberFormat="1" applyFont="1" applyFill="1" applyBorder="1" applyAlignment="1">
      <alignment horizontal="center"/>
    </xf>
    <xf numFmtId="164" fontId="19" fillId="5" borderId="5" xfId="0" applyFont="1" applyFill="1" applyBorder="1" applyAlignment="1">
      <alignment horizontal="center" vertical="center" wrapText="1"/>
    </xf>
    <xf numFmtId="44" fontId="23" fillId="0" borderId="0" xfId="1" applyFont="1" applyBorder="1" applyAlignment="1"/>
    <xf numFmtId="44" fontId="25" fillId="0" borderId="0" xfId="1" applyFont="1" applyBorder="1" applyAlignment="1"/>
    <xf numFmtId="164" fontId="2" fillId="5" borderId="8" xfId="0" applyFont="1" applyFill="1" applyBorder="1" applyAlignment="1">
      <alignment horizontal="center" wrapText="1"/>
    </xf>
    <xf numFmtId="4" fontId="4" fillId="0" borderId="5" xfId="0" applyNumberFormat="1" applyFont="1" applyFill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4" fontId="23" fillId="0" borderId="8" xfId="1" applyFont="1" applyFill="1" applyBorder="1" applyAlignment="1"/>
    <xf numFmtId="4" fontId="4" fillId="4" borderId="5" xfId="0" applyNumberFormat="1" applyFont="1" applyFill="1" applyBorder="1" applyAlignment="1">
      <alignment horizontal="right"/>
    </xf>
    <xf numFmtId="167" fontId="22" fillId="0" borderId="8" xfId="0" applyNumberFormat="1" applyFont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64" fontId="4" fillId="0" borderId="3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/>
    </xf>
    <xf numFmtId="164" fontId="5" fillId="0" borderId="3" xfId="0" applyFont="1" applyBorder="1" applyAlignment="1">
      <alignment horizontal="left" wrapText="1"/>
    </xf>
    <xf numFmtId="0" fontId="5" fillId="0" borderId="3" xfId="1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9" fontId="5" fillId="0" borderId="3" xfId="54" applyFont="1" applyFill="1" applyBorder="1" applyAlignment="1">
      <alignment horizontal="center"/>
    </xf>
    <xf numFmtId="164" fontId="25" fillId="0" borderId="0" xfId="0" applyFont="1" applyAlignment="1"/>
    <xf numFmtId="0" fontId="5" fillId="0" borderId="3" xfId="0" applyNumberFormat="1" applyFont="1" applyBorder="1" applyAlignment="1">
      <alignment horizontal="left" wrapText="1"/>
    </xf>
    <xf numFmtId="164" fontId="5" fillId="0" borderId="3" xfId="0" applyFont="1" applyBorder="1" applyAlignment="1">
      <alignment wrapText="1"/>
    </xf>
    <xf numFmtId="10" fontId="5" fillId="0" borderId="3" xfId="54" applyNumberFormat="1" applyFont="1" applyFill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64" fontId="4" fillId="0" borderId="7" xfId="0" applyFont="1" applyBorder="1" applyAlignment="1">
      <alignment horizontal="center" wrapText="1"/>
    </xf>
    <xf numFmtId="164" fontId="5" fillId="0" borderId="7" xfId="0" applyFont="1" applyBorder="1" applyAlignment="1">
      <alignment wrapText="1"/>
    </xf>
    <xf numFmtId="0" fontId="4" fillId="0" borderId="7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4" fontId="4" fillId="0" borderId="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4" fontId="32" fillId="0" borderId="8" xfId="1" applyFont="1" applyFill="1" applyBorder="1" applyAlignment="1"/>
    <xf numFmtId="44" fontId="5" fillId="0" borderId="3" xfId="1" applyFont="1" applyFill="1" applyBorder="1" applyAlignment="1"/>
    <xf numFmtId="164" fontId="5" fillId="0" borderId="3" xfId="0" applyFont="1" applyBorder="1" applyAlignment="1"/>
    <xf numFmtId="164" fontId="5" fillId="0" borderId="6" xfId="0" applyFont="1" applyBorder="1" applyAlignment="1">
      <alignment wrapText="1"/>
    </xf>
    <xf numFmtId="164" fontId="0" fillId="0" borderId="0" xfId="0" applyFont="1" applyAlignment="1"/>
    <xf numFmtId="44" fontId="5" fillId="0" borderId="8" xfId="1" applyFont="1" applyFill="1" applyBorder="1" applyAlignment="1"/>
    <xf numFmtId="2" fontId="5" fillId="0" borderId="3" xfId="1" applyNumberFormat="1" applyFont="1" applyFill="1" applyBorder="1" applyAlignment="1">
      <alignment horizontal="center"/>
    </xf>
    <xf numFmtId="0" fontId="4" fillId="0" borderId="7" xfId="0" applyNumberFormat="1" applyFont="1" applyBorder="1" applyAlignment="1">
      <alignment horizontal="left" wrapText="1"/>
    </xf>
    <xf numFmtId="44" fontId="23" fillId="0" borderId="9" xfId="1" applyFont="1" applyFill="1" applyBorder="1" applyAlignment="1"/>
    <xf numFmtId="2" fontId="5" fillId="0" borderId="7" xfId="1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0" fontId="5" fillId="0" borderId="7" xfId="54" applyNumberFormat="1" applyFont="1" applyFill="1" applyBorder="1" applyAlignment="1">
      <alignment horizontal="center"/>
    </xf>
    <xf numFmtId="2" fontId="20" fillId="0" borderId="3" xfId="1" applyNumberFormat="1" applyFont="1" applyFill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9" fontId="20" fillId="0" borderId="3" xfId="54" applyFont="1" applyFill="1" applyBorder="1" applyAlignment="1">
      <alignment horizontal="center"/>
    </xf>
    <xf numFmtId="44" fontId="5" fillId="0" borderId="0" xfId="1" applyFont="1" applyFill="1" applyBorder="1" applyAlignment="1"/>
    <xf numFmtId="164" fontId="5" fillId="0" borderId="0" xfId="0" applyFont="1" applyAlignment="1"/>
    <xf numFmtId="4" fontId="33" fillId="0" borderId="0" xfId="0" applyNumberFormat="1" applyFont="1" applyAlignment="1">
      <alignment horizontal="right"/>
    </xf>
    <xf numFmtId="44" fontId="24" fillId="0" borderId="0" xfId="1" applyFont="1" applyFill="1" applyBorder="1" applyAlignment="1"/>
    <xf numFmtId="44" fontId="25" fillId="0" borderId="0" xfId="1" applyFont="1" applyFill="1" applyBorder="1" applyAlignment="1"/>
    <xf numFmtId="44" fontId="23" fillId="0" borderId="0" xfId="1" applyFont="1" applyFill="1" applyBorder="1" applyAlignment="1"/>
    <xf numFmtId="164" fontId="5" fillId="0" borderId="3" xfId="0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left" wrapText="1"/>
    </xf>
    <xf numFmtId="14" fontId="4" fillId="0" borderId="3" xfId="0" applyNumberFormat="1" applyFont="1" applyFill="1" applyBorder="1" applyAlignment="1">
      <alignment horizontal="center"/>
    </xf>
    <xf numFmtId="164" fontId="4" fillId="0" borderId="3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164" fontId="4" fillId="4" borderId="3" xfId="0" applyFont="1" applyFill="1" applyBorder="1" applyAlignment="1">
      <alignment horizontal="left" wrapText="1"/>
    </xf>
    <xf numFmtId="164" fontId="36" fillId="6" borderId="5" xfId="0" applyFont="1" applyFill="1" applyBorder="1" applyAlignment="1">
      <alignment horizontal="center" wrapText="1"/>
    </xf>
    <xf numFmtId="0" fontId="34" fillId="0" borderId="5" xfId="0" applyNumberFormat="1" applyFont="1" applyBorder="1" applyAlignment="1">
      <alignment horizontal="right"/>
    </xf>
    <xf numFmtId="44" fontId="35" fillId="0" borderId="5" xfId="1" applyFont="1" applyFill="1" applyBorder="1" applyAlignment="1"/>
    <xf numFmtId="44" fontId="35" fillId="0" borderId="3" xfId="1" applyFont="1" applyFill="1" applyBorder="1" applyAlignment="1"/>
    <xf numFmtId="4" fontId="37" fillId="0" borderId="0" xfId="0" applyNumberFormat="1" applyFont="1" applyAlignment="1">
      <alignment horizontal="right"/>
    </xf>
    <xf numFmtId="4" fontId="39" fillId="0" borderId="5" xfId="0" applyNumberFormat="1" applyFont="1" applyBorder="1" applyAlignment="1">
      <alignment horizontal="right"/>
    </xf>
    <xf numFmtId="167" fontId="37" fillId="0" borderId="3" xfId="0" applyNumberFormat="1" applyFont="1" applyBorder="1" applyAlignment="1">
      <alignment horizontal="right"/>
    </xf>
    <xf numFmtId="167" fontId="37" fillId="6" borderId="5" xfId="0" applyNumberFormat="1" applyFont="1" applyFill="1" applyBorder="1" applyAlignment="1">
      <alignment horizontal="center"/>
    </xf>
    <xf numFmtId="167" fontId="37" fillId="6" borderId="3" xfId="0" applyNumberFormat="1" applyFont="1" applyFill="1" applyBorder="1" applyAlignment="1">
      <alignment horizontal="center"/>
    </xf>
    <xf numFmtId="164" fontId="37" fillId="6" borderId="3" xfId="0" applyFont="1" applyFill="1" applyBorder="1" applyAlignment="1">
      <alignment horizontal="center" wrapText="1"/>
    </xf>
    <xf numFmtId="4" fontId="38" fillId="0" borderId="3" xfId="0" applyNumberFormat="1" applyFont="1" applyBorder="1" applyAlignment="1">
      <alignment horizontal="right"/>
    </xf>
    <xf numFmtId="164" fontId="15" fillId="0" borderId="0" xfId="0" applyFont="1" applyBorder="1" applyAlignment="1">
      <alignment horizontal="center"/>
    </xf>
    <xf numFmtId="164" fontId="15" fillId="0" borderId="0" xfId="0" applyFont="1" applyBorder="1" applyAlignment="1">
      <alignment horizontal="center" wrapText="1"/>
    </xf>
    <xf numFmtId="164" fontId="16" fillId="5" borderId="3" xfId="0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64" fontId="7" fillId="0" borderId="0" xfId="0" applyFont="1" applyBorder="1" applyAlignment="1">
      <alignment horizontal="center" wrapText="1"/>
    </xf>
    <xf numFmtId="164" fontId="4" fillId="0" borderId="3" xfId="0" applyFont="1" applyFill="1" applyBorder="1" applyAlignment="1">
      <alignment wrapText="1"/>
    </xf>
    <xf numFmtId="164" fontId="0" fillId="0" borderId="0" xfId="0" applyBorder="1" applyAlignment="1"/>
    <xf numFmtId="164" fontId="0" fillId="0" borderId="0" xfId="0" applyBorder="1" applyAlignment="1">
      <alignment horizontal="center"/>
    </xf>
    <xf numFmtId="164" fontId="0" fillId="0" borderId="0" xfId="0" applyBorder="1" applyAlignment="1">
      <alignment wrapText="1"/>
    </xf>
    <xf numFmtId="164" fontId="15" fillId="0" borderId="4" xfId="0" applyFont="1" applyBorder="1" applyAlignment="1"/>
    <xf numFmtId="1" fontId="16" fillId="5" borderId="3" xfId="0" applyNumberFormat="1" applyFont="1" applyFill="1" applyBorder="1" applyAlignment="1">
      <alignment horizontal="center" wrapText="1"/>
    </xf>
    <xf numFmtId="167" fontId="40" fillId="0" borderId="8" xfId="0" applyNumberFormat="1" applyFont="1" applyBorder="1" applyAlignment="1"/>
    <xf numFmtId="4" fontId="40" fillId="0" borderId="3" xfId="0" applyNumberFormat="1" applyFont="1" applyBorder="1" applyAlignment="1">
      <alignment horizontal="right"/>
    </xf>
    <xf numFmtId="4" fontId="40" fillId="0" borderId="3" xfId="0" applyNumberFormat="1" applyFont="1" applyBorder="1" applyAlignment="1"/>
    <xf numFmtId="4" fontId="21" fillId="0" borderId="3" xfId="0" applyNumberFormat="1" applyFont="1" applyBorder="1" applyAlignment="1">
      <alignment horizontal="right"/>
    </xf>
    <xf numFmtId="44" fontId="41" fillId="0" borderId="0" xfId="1" applyFont="1" applyFill="1" applyBorder="1" applyAlignment="1"/>
    <xf numFmtId="164" fontId="15" fillId="0" borderId="4" xfId="0" applyFont="1" applyBorder="1" applyAlignment="1">
      <alignment horizontal="center"/>
    </xf>
    <xf numFmtId="164" fontId="37" fillId="6" borderId="5" xfId="0" applyFont="1" applyFill="1" applyBorder="1" applyAlignment="1">
      <alignment horizontal="center"/>
    </xf>
    <xf numFmtId="164" fontId="37" fillId="6" borderId="6" xfId="0" applyFont="1" applyFill="1" applyBorder="1" applyAlignment="1">
      <alignment horizontal="center"/>
    </xf>
    <xf numFmtId="164" fontId="37" fillId="6" borderId="8" xfId="0" applyFont="1" applyFill="1" applyBorder="1" applyAlignment="1">
      <alignment horizontal="center"/>
    </xf>
    <xf numFmtId="164" fontId="37" fillId="0" borderId="5" xfId="0" applyFont="1" applyBorder="1" applyAlignment="1">
      <alignment horizontal="right"/>
    </xf>
    <xf numFmtId="164" fontId="37" fillId="0" borderId="6" xfId="0" applyFont="1" applyBorder="1" applyAlignment="1">
      <alignment horizontal="right"/>
    </xf>
    <xf numFmtId="164" fontId="37" fillId="0" borderId="8" xfId="0" applyFont="1" applyBorder="1" applyAlignment="1">
      <alignment horizontal="right"/>
    </xf>
    <xf numFmtId="164" fontId="14" fillId="0" borderId="0" xfId="0" applyFont="1" applyAlignment="1">
      <alignment horizontal="center"/>
    </xf>
    <xf numFmtId="164" fontId="15" fillId="0" borderId="0" xfId="0" applyFont="1" applyBorder="1" applyAlignment="1">
      <alignment horizontal="center"/>
    </xf>
    <xf numFmtId="0" fontId="37" fillId="0" borderId="10" xfId="0" applyNumberFormat="1" applyFont="1" applyBorder="1" applyAlignment="1">
      <alignment horizontal="right"/>
    </xf>
    <xf numFmtId="0" fontId="37" fillId="0" borderId="5" xfId="0" applyNumberFormat="1" applyFont="1" applyBorder="1" applyAlignment="1">
      <alignment horizontal="right"/>
    </xf>
    <xf numFmtId="0" fontId="37" fillId="0" borderId="6" xfId="0" applyNumberFormat="1" applyFont="1" applyBorder="1" applyAlignment="1">
      <alignment horizontal="right"/>
    </xf>
    <xf numFmtId="0" fontId="37" fillId="0" borderId="8" xfId="0" applyNumberFormat="1" applyFont="1" applyBorder="1" applyAlignment="1">
      <alignment horizontal="right"/>
    </xf>
    <xf numFmtId="164" fontId="37" fillId="6" borderId="5" xfId="0" applyFont="1" applyFill="1" applyBorder="1" applyAlignment="1">
      <alignment horizontal="center" wrapText="1"/>
    </xf>
    <xf numFmtId="164" fontId="37" fillId="6" borderId="6" xfId="0" applyFont="1" applyFill="1" applyBorder="1" applyAlignment="1">
      <alignment horizontal="center" wrapText="1"/>
    </xf>
    <xf numFmtId="164" fontId="37" fillId="6" borderId="8" xfId="0" applyFont="1" applyFill="1" applyBorder="1" applyAlignment="1">
      <alignment horizontal="center" wrapText="1"/>
    </xf>
    <xf numFmtId="0" fontId="37" fillId="6" borderId="5" xfId="0" applyNumberFormat="1" applyFont="1" applyFill="1" applyBorder="1" applyAlignment="1">
      <alignment horizontal="center"/>
    </xf>
    <xf numFmtId="0" fontId="37" fillId="6" borderId="6" xfId="0" applyNumberFormat="1" applyFont="1" applyFill="1" applyBorder="1" applyAlignment="1">
      <alignment horizontal="center"/>
    </xf>
    <xf numFmtId="0" fontId="37" fillId="6" borderId="8" xfId="0" applyNumberFormat="1" applyFont="1" applyFill="1" applyBorder="1" applyAlignment="1">
      <alignment horizontal="center"/>
    </xf>
    <xf numFmtId="164" fontId="30" fillId="0" borderId="0" xfId="0" applyFont="1" applyAlignment="1">
      <alignment horizontal="center"/>
    </xf>
    <xf numFmtId="1" fontId="34" fillId="6" borderId="3" xfId="0" applyNumberFormat="1" applyFont="1" applyFill="1" applyBorder="1" applyAlignment="1">
      <alignment horizontal="center" wrapText="1"/>
    </xf>
    <xf numFmtId="0" fontId="34" fillId="0" borderId="5" xfId="0" applyNumberFormat="1" applyFont="1" applyBorder="1" applyAlignment="1">
      <alignment horizontal="right"/>
    </xf>
    <xf numFmtId="0" fontId="34" fillId="0" borderId="6" xfId="0" applyNumberFormat="1" applyFont="1" applyBorder="1" applyAlignment="1">
      <alignment horizontal="right"/>
    </xf>
    <xf numFmtId="164" fontId="15" fillId="0" borderId="0" xfId="0" applyFont="1" applyAlignment="1">
      <alignment horizontal="center"/>
    </xf>
    <xf numFmtId="0" fontId="34" fillId="6" borderId="3" xfId="0" applyNumberFormat="1" applyFont="1" applyFill="1" applyBorder="1" applyAlignment="1">
      <alignment horizontal="center"/>
    </xf>
    <xf numFmtId="0" fontId="34" fillId="0" borderId="8" xfId="0" applyNumberFormat="1" applyFont="1" applyBorder="1" applyAlignment="1">
      <alignment horizontal="right"/>
    </xf>
    <xf numFmtId="164" fontId="16" fillId="6" borderId="5" xfId="0" applyFont="1" applyFill="1" applyBorder="1" applyAlignment="1">
      <alignment horizontal="center" wrapText="1"/>
    </xf>
    <xf numFmtId="164" fontId="16" fillId="6" borderId="6" xfId="0" applyFont="1" applyFill="1" applyBorder="1" applyAlignment="1">
      <alignment horizontal="center" wrapText="1"/>
    </xf>
    <xf numFmtId="164" fontId="16" fillId="6" borderId="8" xfId="0" applyFont="1" applyFill="1" applyBorder="1" applyAlignment="1">
      <alignment horizontal="center" wrapText="1"/>
    </xf>
    <xf numFmtId="0" fontId="34" fillId="0" borderId="0" xfId="0" applyNumberFormat="1" applyFont="1" applyAlignment="1">
      <alignment horizontal="right"/>
    </xf>
    <xf numFmtId="0" fontId="34" fillId="0" borderId="5" xfId="0" applyNumberFormat="1" applyFont="1" applyBorder="1" applyAlignment="1">
      <alignment horizontal="center"/>
    </xf>
    <xf numFmtId="0" fontId="34" fillId="0" borderId="6" xfId="0" applyNumberFormat="1" applyFont="1" applyBorder="1" applyAlignment="1">
      <alignment horizontal="center"/>
    </xf>
    <xf numFmtId="164" fontId="4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 wrapText="1"/>
    </xf>
    <xf numFmtId="164" fontId="7" fillId="0" borderId="3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164" fontId="4" fillId="7" borderId="3" xfId="0" applyFont="1" applyFill="1" applyBorder="1" applyAlignment="1">
      <alignment horizontal="center" wrapText="1"/>
    </xf>
  </cellXfs>
  <cellStyles count="55">
    <cellStyle name="Euro" xfId="2" xr:uid="{00000000-0005-0000-0000-000000000000}"/>
    <cellStyle name="Hipervínculo 2" xfId="3" xr:uid="{00000000-0005-0000-0000-000001000000}"/>
    <cellStyle name="Millares 2" xfId="4" xr:uid="{00000000-0005-0000-0000-000002000000}"/>
    <cellStyle name="Millares 2 2" xfId="5" xr:uid="{00000000-0005-0000-0000-000003000000}"/>
    <cellStyle name="Millares 2 2 2" xfId="6" xr:uid="{00000000-0005-0000-0000-000004000000}"/>
    <cellStyle name="Millares 3" xfId="7" xr:uid="{00000000-0005-0000-0000-000005000000}"/>
    <cellStyle name="Millares 4" xfId="8" xr:uid="{00000000-0005-0000-0000-000006000000}"/>
    <cellStyle name="Millares 4 2" xfId="9" xr:uid="{00000000-0005-0000-0000-000007000000}"/>
    <cellStyle name="Millares 4 3" xfId="10" xr:uid="{00000000-0005-0000-0000-000008000000}"/>
    <cellStyle name="Millares 4 4" xfId="11" xr:uid="{00000000-0005-0000-0000-000009000000}"/>
    <cellStyle name="Millares 4 5" xfId="12" xr:uid="{00000000-0005-0000-0000-00000A000000}"/>
    <cellStyle name="Moneda" xfId="1" builtinId="4"/>
    <cellStyle name="Moneda 2" xfId="13" xr:uid="{00000000-0005-0000-0000-00000C000000}"/>
    <cellStyle name="Moneda 2 2" xfId="14" xr:uid="{00000000-0005-0000-0000-00000D000000}"/>
    <cellStyle name="Moneda 3" xfId="15" xr:uid="{00000000-0005-0000-0000-00000E000000}"/>
    <cellStyle name="Moneda 4" xfId="16" xr:uid="{00000000-0005-0000-0000-00000F000000}"/>
    <cellStyle name="Normal" xfId="0" builtinId="0"/>
    <cellStyle name="Normal 10" xfId="17" xr:uid="{00000000-0005-0000-0000-000011000000}"/>
    <cellStyle name="Normal 10 2" xfId="18" xr:uid="{00000000-0005-0000-0000-000012000000}"/>
    <cellStyle name="Normal 10 2 2" xfId="19" xr:uid="{00000000-0005-0000-0000-000013000000}"/>
    <cellStyle name="Normal 10 2 3" xfId="20" xr:uid="{00000000-0005-0000-0000-000014000000}"/>
    <cellStyle name="Normal 10 2 3 2" xfId="21" xr:uid="{00000000-0005-0000-0000-000015000000}"/>
    <cellStyle name="Normal 10 3 2" xfId="53" xr:uid="{00000000-0005-0000-0000-000016000000}"/>
    <cellStyle name="Normal 15" xfId="22" xr:uid="{00000000-0005-0000-0000-000017000000}"/>
    <cellStyle name="Normal 2" xfId="23" xr:uid="{00000000-0005-0000-0000-000018000000}"/>
    <cellStyle name="Normal 2 13" xfId="24" xr:uid="{00000000-0005-0000-0000-000019000000}"/>
    <cellStyle name="Normal 2 2" xfId="25" xr:uid="{00000000-0005-0000-0000-00001A000000}"/>
    <cellStyle name="Normal 2 3" xfId="26" xr:uid="{00000000-0005-0000-0000-00001B000000}"/>
    <cellStyle name="Normal 3" xfId="27" xr:uid="{00000000-0005-0000-0000-00001C000000}"/>
    <cellStyle name="Normal 3 2" xfId="28" xr:uid="{00000000-0005-0000-0000-00001D000000}"/>
    <cellStyle name="Normal 3 2 2" xfId="29" xr:uid="{00000000-0005-0000-0000-00001E000000}"/>
    <cellStyle name="Normal 4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6 2" xfId="34" xr:uid="{00000000-0005-0000-0000-000023000000}"/>
    <cellStyle name="Normal 6 2 2" xfId="35" xr:uid="{00000000-0005-0000-0000-000024000000}"/>
    <cellStyle name="Normal 6 2 2 2" xfId="36" xr:uid="{00000000-0005-0000-0000-000025000000}"/>
    <cellStyle name="Normal 6 3" xfId="37" xr:uid="{00000000-0005-0000-0000-000026000000}"/>
    <cellStyle name="Normal 6 3 2" xfId="38" xr:uid="{00000000-0005-0000-0000-000027000000}"/>
    <cellStyle name="Normal 6 3 3" xfId="39" xr:uid="{00000000-0005-0000-0000-000028000000}"/>
    <cellStyle name="Normal 6 3 4" xfId="40" xr:uid="{00000000-0005-0000-0000-000029000000}"/>
    <cellStyle name="Normal 6 4" xfId="41" xr:uid="{00000000-0005-0000-0000-00002A000000}"/>
    <cellStyle name="Normal 6 5" xfId="42" xr:uid="{00000000-0005-0000-0000-00002B000000}"/>
    <cellStyle name="Normal 7" xfId="43" xr:uid="{00000000-0005-0000-0000-00002C000000}"/>
    <cellStyle name="Normal 7 2" xfId="44" xr:uid="{00000000-0005-0000-0000-00002D000000}"/>
    <cellStyle name="Normal 7 3" xfId="45" xr:uid="{00000000-0005-0000-0000-00002E000000}"/>
    <cellStyle name="Normal 8" xfId="46" xr:uid="{00000000-0005-0000-0000-00002F000000}"/>
    <cellStyle name="Normal 9" xfId="47" xr:uid="{00000000-0005-0000-0000-000030000000}"/>
    <cellStyle name="Normal 9 2" xfId="48" xr:uid="{00000000-0005-0000-0000-000031000000}"/>
    <cellStyle name="Notas 2" xfId="49" xr:uid="{00000000-0005-0000-0000-000032000000}"/>
    <cellStyle name="Porcentaje" xfId="54" builtinId="5"/>
    <cellStyle name="Porcentual 2" xfId="50" xr:uid="{00000000-0005-0000-0000-000034000000}"/>
    <cellStyle name="Porcentual 3" xfId="51" xr:uid="{00000000-0005-0000-0000-000035000000}"/>
    <cellStyle name="Salida 2" xfId="52" xr:uid="{00000000-0005-0000-0000-000036000000}"/>
  </cellStyles>
  <dxfs count="0"/>
  <tableStyles count="0" defaultTableStyle="TableStyleMedium2" defaultPivotStyle="PivotStyleLight16"/>
  <colors>
    <mruColors>
      <color rgb="FF66CCFF"/>
      <color rgb="FF00FF00"/>
      <color rgb="FF99FFCC"/>
      <color rgb="FF66FF99"/>
      <color rgb="FFFF6699"/>
      <color rgb="FFFF9999"/>
      <color rgb="FFFF7C80"/>
      <color rgb="FF9999FF"/>
      <color rgb="FF3399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281895</xdr:colOff>
      <xdr:row>0</xdr:row>
      <xdr:rowOff>52917</xdr:rowOff>
    </xdr:from>
    <xdr:to>
      <xdr:col>14</xdr:col>
      <xdr:colOff>919785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E71EF-AF4E-44F1-AB71-1C3668A3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6895" y="52917"/>
          <a:ext cx="1315223" cy="878415"/>
        </a:xfrm>
        <a:prstGeom prst="rect">
          <a:avLst/>
        </a:prstGeom>
      </xdr:spPr>
    </xdr:pic>
    <xdr:clientData/>
  </xdr:twoCellAnchor>
  <xdr:twoCellAnchor editAs="oneCell">
    <xdr:from>
      <xdr:col>0</xdr:col>
      <xdr:colOff>71196</xdr:colOff>
      <xdr:row>0</xdr:row>
      <xdr:rowOff>84668</xdr:rowOff>
    </xdr:from>
    <xdr:to>
      <xdr:col>1</xdr:col>
      <xdr:colOff>682620</xdr:colOff>
      <xdr:row>4</xdr:row>
      <xdr:rowOff>52913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40592B-EAB1-438C-889E-9D0B5FD67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6" y="84668"/>
          <a:ext cx="928924" cy="846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152406</xdr:rowOff>
    </xdr:from>
    <xdr:to>
      <xdr:col>12</xdr:col>
      <xdr:colOff>997733</xdr:colOff>
      <xdr:row>4</xdr:row>
      <xdr:rowOff>204794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4690FF-8020-414F-9326-73E182945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152406"/>
          <a:ext cx="1254908" cy="79533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47628</xdr:colOff>
      <xdr:row>0</xdr:row>
      <xdr:rowOff>119064</xdr:rowOff>
    </xdr:from>
    <xdr:to>
      <xdr:col>1</xdr:col>
      <xdr:colOff>574674</xdr:colOff>
      <xdr:row>4</xdr:row>
      <xdr:rowOff>180980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8694B8-E180-4398-BA83-ABAF7F656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8" y="119064"/>
          <a:ext cx="841371" cy="8016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152406</xdr:rowOff>
    </xdr:from>
    <xdr:to>
      <xdr:col>12</xdr:col>
      <xdr:colOff>997733</xdr:colOff>
      <xdr:row>4</xdr:row>
      <xdr:rowOff>204794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A1806C-A37C-4784-861F-46D533EB4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152406"/>
          <a:ext cx="1254908" cy="79533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47628</xdr:colOff>
      <xdr:row>0</xdr:row>
      <xdr:rowOff>119064</xdr:rowOff>
    </xdr:from>
    <xdr:to>
      <xdr:col>1</xdr:col>
      <xdr:colOff>574674</xdr:colOff>
      <xdr:row>4</xdr:row>
      <xdr:rowOff>180980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34F1D6-1BCE-4F7C-80CC-C6CC0EB2F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8" y="119064"/>
          <a:ext cx="841371" cy="804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X144"/>
  <sheetViews>
    <sheetView view="pageBreakPreview" topLeftCell="A130" zoomScale="90" zoomScaleNormal="70" zoomScaleSheetLayoutView="90" zoomScalePageLayoutView="64" workbookViewId="0">
      <selection activeCell="H117" sqref="H117"/>
    </sheetView>
  </sheetViews>
  <sheetFormatPr baseColWidth="10" defaultColWidth="11.42578125" defaultRowHeight="15" x14ac:dyDescent="0.25"/>
  <cols>
    <col min="1" max="1" width="4.7109375" style="74" customWidth="1"/>
    <col min="2" max="2" width="10.7109375" style="1" customWidth="1"/>
    <col min="3" max="3" width="22.42578125" style="11" customWidth="1"/>
    <col min="4" max="4" width="19" style="4" customWidth="1"/>
    <col min="5" max="5" width="16.7109375" style="4" customWidth="1"/>
    <col min="6" max="6" width="16.7109375" style="1" customWidth="1"/>
    <col min="7" max="7" width="7.140625" style="75" customWidth="1"/>
    <col min="8" max="8" width="8.28515625" style="75" bestFit="1" customWidth="1"/>
    <col min="9" max="9" width="6.5703125" style="11" customWidth="1"/>
    <col min="10" max="10" width="8.28515625" style="75" customWidth="1"/>
    <col min="11" max="11" width="14.28515625" style="5" customWidth="1"/>
    <col min="12" max="12" width="8.140625" style="11" customWidth="1"/>
    <col min="13" max="13" width="10.140625" style="11" customWidth="1"/>
    <col min="14" max="14" width="11.28515625" style="11" hidden="1" customWidth="1"/>
    <col min="15" max="15" width="14.7109375" style="84" customWidth="1"/>
    <col min="16" max="16" width="12.7109375" style="85" hidden="1" customWidth="1"/>
    <col min="17" max="17" width="8.85546875" style="76" hidden="1" customWidth="1"/>
    <col min="18" max="18" width="6.7109375" style="11" hidden="1" customWidth="1"/>
    <col min="19" max="19" width="6.42578125" style="11" hidden="1" customWidth="1"/>
    <col min="20" max="20" width="11.28515625" style="11" hidden="1" customWidth="1"/>
    <col min="21" max="21" width="10" style="11" hidden="1" customWidth="1"/>
    <col min="22" max="22" width="10.42578125" style="11" hidden="1" customWidth="1"/>
    <col min="23" max="16384" width="11.42578125" style="11"/>
  </cols>
  <sheetData>
    <row r="1" spans="1:22" ht="20.100000000000001" customHeight="1" x14ac:dyDescent="0.25">
      <c r="A1" s="175" t="s">
        <v>144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80"/>
      <c r="Q1" s="10"/>
    </row>
    <row r="2" spans="1:22" ht="15" customHeight="1" x14ac:dyDescent="0.25">
      <c r="A2" s="158"/>
      <c r="B2" s="158"/>
      <c r="C2" s="158"/>
      <c r="D2" s="159"/>
      <c r="E2" s="159"/>
      <c r="F2" s="160"/>
      <c r="G2" s="158"/>
      <c r="H2" s="158"/>
      <c r="I2" s="158"/>
      <c r="J2" s="158"/>
      <c r="K2" s="160"/>
      <c r="L2" s="158"/>
      <c r="M2" s="158"/>
      <c r="N2" s="158"/>
      <c r="Q2" s="10"/>
    </row>
    <row r="3" spans="1:22" ht="20.100000000000001" customHeight="1" x14ac:dyDescent="0.25">
      <c r="A3" s="176" t="s">
        <v>400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52"/>
      <c r="Q3" s="10"/>
    </row>
    <row r="4" spans="1:22" ht="15.75" customHeight="1" x14ac:dyDescent="0.25">
      <c r="A4" s="152"/>
      <c r="B4" s="152"/>
      <c r="C4" s="152"/>
      <c r="D4" s="152"/>
      <c r="E4" s="152"/>
      <c r="F4" s="153"/>
      <c r="G4" s="152"/>
      <c r="H4" s="152"/>
      <c r="I4" s="152"/>
      <c r="J4" s="152"/>
      <c r="K4" s="153"/>
      <c r="L4" s="152"/>
      <c r="M4" s="152"/>
      <c r="N4" s="152"/>
      <c r="Q4" s="10"/>
    </row>
    <row r="5" spans="1:22" ht="20.100000000000001" customHeight="1" x14ac:dyDescent="0.25">
      <c r="A5" s="168" t="s">
        <v>146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1"/>
      <c r="O5" s="161"/>
      <c r="P5" s="168" t="s">
        <v>327</v>
      </c>
      <c r="Q5" s="168"/>
      <c r="R5" s="168"/>
      <c r="S5" s="168"/>
      <c r="T5" s="168"/>
      <c r="U5" s="168"/>
      <c r="V5" s="168"/>
    </row>
    <row r="6" spans="1:22" s="18" customFormat="1" ht="48.75" customHeight="1" x14ac:dyDescent="0.2">
      <c r="A6" s="154" t="s">
        <v>10</v>
      </c>
      <c r="B6" s="2" t="s">
        <v>0</v>
      </c>
      <c r="C6" s="2" t="s">
        <v>9</v>
      </c>
      <c r="D6" s="2" t="s">
        <v>145</v>
      </c>
      <c r="E6" s="2" t="s">
        <v>239</v>
      </c>
      <c r="F6" s="2" t="s">
        <v>1</v>
      </c>
      <c r="G6" s="155" t="s">
        <v>2</v>
      </c>
      <c r="H6" s="155" t="s">
        <v>3</v>
      </c>
      <c r="I6" s="2" t="s">
        <v>4</v>
      </c>
      <c r="J6" s="155" t="s">
        <v>5</v>
      </c>
      <c r="K6" s="155" t="s">
        <v>6</v>
      </c>
      <c r="L6" s="2" t="s">
        <v>7</v>
      </c>
      <c r="M6" s="6" t="s">
        <v>8</v>
      </c>
      <c r="N6" s="83" t="s">
        <v>337</v>
      </c>
      <c r="O6" s="2" t="s">
        <v>474</v>
      </c>
      <c r="P6" s="86"/>
      <c r="Q6" s="17" t="s">
        <v>323</v>
      </c>
      <c r="R6" s="17" t="s">
        <v>324</v>
      </c>
      <c r="S6" s="17" t="s">
        <v>152</v>
      </c>
      <c r="T6" s="17" t="s">
        <v>325</v>
      </c>
      <c r="U6" s="17" t="s">
        <v>326</v>
      </c>
      <c r="V6" s="17" t="s">
        <v>326</v>
      </c>
    </row>
    <row r="7" spans="1:22" s="18" customFormat="1" ht="20.100000000000001" customHeight="1" x14ac:dyDescent="0.25">
      <c r="A7" s="181" t="s">
        <v>468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  <c r="N7" s="141"/>
      <c r="O7" s="150"/>
      <c r="P7" s="86"/>
      <c r="Q7" s="17"/>
      <c r="R7" s="17"/>
      <c r="S7" s="17"/>
      <c r="T7" s="17"/>
      <c r="U7" s="17"/>
      <c r="V7" s="17"/>
    </row>
    <row r="8" spans="1:22" ht="30" customHeight="1" x14ac:dyDescent="0.25">
      <c r="A8" s="19">
        <v>1</v>
      </c>
      <c r="B8" s="20" t="s">
        <v>18</v>
      </c>
      <c r="C8" s="21" t="s">
        <v>19</v>
      </c>
      <c r="D8" s="32" t="s">
        <v>157</v>
      </c>
      <c r="E8" s="20" t="s">
        <v>240</v>
      </c>
      <c r="F8" s="20" t="s">
        <v>129</v>
      </c>
      <c r="G8" s="22" t="s">
        <v>139</v>
      </c>
      <c r="H8" s="22" t="s">
        <v>139</v>
      </c>
      <c r="I8" s="23" t="s">
        <v>14</v>
      </c>
      <c r="J8" s="23" t="s">
        <v>14</v>
      </c>
      <c r="K8" s="24" t="s">
        <v>16</v>
      </c>
      <c r="L8" s="23" t="s">
        <v>12</v>
      </c>
      <c r="M8" s="87">
        <v>500</v>
      </c>
      <c r="N8" s="88">
        <v>0</v>
      </c>
      <c r="O8" s="89">
        <f>M8-N8</f>
        <v>500</v>
      </c>
      <c r="P8" s="90">
        <f>M8-N8</f>
        <v>500</v>
      </c>
      <c r="Q8" s="26"/>
      <c r="R8" s="27"/>
      <c r="S8" s="27"/>
      <c r="T8" s="27"/>
      <c r="U8" s="27"/>
      <c r="V8" s="27"/>
    </row>
    <row r="9" spans="1:22" ht="30" customHeight="1" x14ac:dyDescent="0.25">
      <c r="A9" s="19">
        <f t="shared" ref="A9:A15" si="0">A8+1</f>
        <v>2</v>
      </c>
      <c r="B9" s="28" t="s">
        <v>18</v>
      </c>
      <c r="C9" s="29" t="s">
        <v>20</v>
      </c>
      <c r="D9" s="32" t="s">
        <v>158</v>
      </c>
      <c r="E9" s="20" t="s">
        <v>241</v>
      </c>
      <c r="F9" s="28" t="s">
        <v>129</v>
      </c>
      <c r="G9" s="22" t="s">
        <v>139</v>
      </c>
      <c r="H9" s="22" t="s">
        <v>139</v>
      </c>
      <c r="I9" s="30" t="s">
        <v>14</v>
      </c>
      <c r="J9" s="31" t="s">
        <v>14</v>
      </c>
      <c r="K9" s="31" t="s">
        <v>16</v>
      </c>
      <c r="L9" s="30" t="s">
        <v>13</v>
      </c>
      <c r="M9" s="87">
        <v>500</v>
      </c>
      <c r="N9" s="88">
        <v>0</v>
      </c>
      <c r="O9" s="89">
        <f t="shared" ref="O9:O18" si="1">M9-N9</f>
        <v>500</v>
      </c>
      <c r="P9" s="90">
        <f t="shared" ref="P9:P18" si="2">M9-N9</f>
        <v>500</v>
      </c>
      <c r="Q9" s="26"/>
      <c r="R9" s="27"/>
      <c r="S9" s="27"/>
      <c r="T9" s="27"/>
      <c r="U9" s="27"/>
      <c r="V9" s="27"/>
    </row>
    <row r="10" spans="1:22" ht="30" customHeight="1" x14ac:dyDescent="0.25">
      <c r="A10" s="19">
        <f t="shared" si="0"/>
        <v>3</v>
      </c>
      <c r="B10" s="28" t="s">
        <v>18</v>
      </c>
      <c r="C10" s="29" t="s">
        <v>21</v>
      </c>
      <c r="D10" s="32" t="s">
        <v>159</v>
      </c>
      <c r="E10" s="20" t="s">
        <v>242</v>
      </c>
      <c r="F10" s="28" t="s">
        <v>129</v>
      </c>
      <c r="G10" s="22" t="s">
        <v>139</v>
      </c>
      <c r="H10" s="22" t="s">
        <v>139</v>
      </c>
      <c r="I10" s="30" t="s">
        <v>14</v>
      </c>
      <c r="J10" s="31" t="s">
        <v>14</v>
      </c>
      <c r="K10" s="31" t="s">
        <v>16</v>
      </c>
      <c r="L10" s="30" t="s">
        <v>12</v>
      </c>
      <c r="M10" s="87">
        <v>500</v>
      </c>
      <c r="N10" s="88">
        <v>0</v>
      </c>
      <c r="O10" s="89">
        <f t="shared" si="1"/>
        <v>500</v>
      </c>
      <c r="P10" s="90">
        <f t="shared" si="2"/>
        <v>500</v>
      </c>
      <c r="Q10" s="26"/>
      <c r="R10" s="27"/>
      <c r="S10" s="27"/>
      <c r="T10" s="27"/>
      <c r="U10" s="27"/>
      <c r="V10" s="27"/>
    </row>
    <row r="11" spans="1:22" ht="30" customHeight="1" x14ac:dyDescent="0.25">
      <c r="A11" s="19">
        <f t="shared" si="0"/>
        <v>4</v>
      </c>
      <c r="B11" s="28" t="s">
        <v>18</v>
      </c>
      <c r="C11" s="29" t="s">
        <v>22</v>
      </c>
      <c r="D11" s="32" t="s">
        <v>160</v>
      </c>
      <c r="E11" s="20" t="s">
        <v>244</v>
      </c>
      <c r="F11" s="28" t="s">
        <v>129</v>
      </c>
      <c r="G11" s="22" t="s">
        <v>139</v>
      </c>
      <c r="H11" s="22" t="s">
        <v>139</v>
      </c>
      <c r="I11" s="30" t="s">
        <v>14</v>
      </c>
      <c r="J11" s="31" t="s">
        <v>14</v>
      </c>
      <c r="K11" s="31" t="s">
        <v>16</v>
      </c>
      <c r="L11" s="30" t="s">
        <v>12</v>
      </c>
      <c r="M11" s="87">
        <v>500</v>
      </c>
      <c r="N11" s="91">
        <v>0</v>
      </c>
      <c r="O11" s="89">
        <f t="shared" si="1"/>
        <v>500</v>
      </c>
      <c r="P11" s="90">
        <f t="shared" si="2"/>
        <v>500</v>
      </c>
      <c r="Q11" s="26"/>
      <c r="R11" s="27"/>
      <c r="S11" s="27"/>
      <c r="T11" s="27"/>
      <c r="U11" s="27"/>
      <c r="V11" s="27"/>
    </row>
    <row r="12" spans="1:22" ht="30" customHeight="1" x14ac:dyDescent="0.25">
      <c r="A12" s="19">
        <f t="shared" si="0"/>
        <v>5</v>
      </c>
      <c r="B12" s="28" t="s">
        <v>18</v>
      </c>
      <c r="C12" s="29" t="s">
        <v>22</v>
      </c>
      <c r="D12" s="32" t="s">
        <v>161</v>
      </c>
      <c r="E12" s="20" t="s">
        <v>243</v>
      </c>
      <c r="F12" s="28" t="s">
        <v>129</v>
      </c>
      <c r="G12" s="22" t="s">
        <v>139</v>
      </c>
      <c r="H12" s="22" t="s">
        <v>139</v>
      </c>
      <c r="I12" s="30" t="s">
        <v>14</v>
      </c>
      <c r="J12" s="31" t="s">
        <v>14</v>
      </c>
      <c r="K12" s="31" t="s">
        <v>16</v>
      </c>
      <c r="L12" s="30" t="s">
        <v>12</v>
      </c>
      <c r="M12" s="87">
        <v>500</v>
      </c>
      <c r="N12" s="91">
        <v>0</v>
      </c>
      <c r="O12" s="89">
        <f t="shared" si="1"/>
        <v>500</v>
      </c>
      <c r="P12" s="90">
        <f t="shared" si="2"/>
        <v>500</v>
      </c>
      <c r="Q12" s="26"/>
      <c r="R12" s="27"/>
      <c r="S12" s="27"/>
      <c r="T12" s="27"/>
      <c r="U12" s="27"/>
      <c r="V12" s="27"/>
    </row>
    <row r="13" spans="1:22" ht="30" customHeight="1" x14ac:dyDescent="0.25">
      <c r="A13" s="19">
        <f t="shared" si="0"/>
        <v>6</v>
      </c>
      <c r="B13" s="28" t="s">
        <v>18</v>
      </c>
      <c r="C13" s="29" t="s">
        <v>23</v>
      </c>
      <c r="D13" s="32" t="s">
        <v>162</v>
      </c>
      <c r="E13" s="20" t="s">
        <v>245</v>
      </c>
      <c r="F13" s="28" t="s">
        <v>129</v>
      </c>
      <c r="G13" s="22" t="s">
        <v>139</v>
      </c>
      <c r="H13" s="22" t="s">
        <v>139</v>
      </c>
      <c r="I13" s="30" t="s">
        <v>14</v>
      </c>
      <c r="J13" s="31" t="s">
        <v>14</v>
      </c>
      <c r="K13" s="31" t="s">
        <v>16</v>
      </c>
      <c r="L13" s="30" t="s">
        <v>12</v>
      </c>
      <c r="M13" s="87">
        <v>500</v>
      </c>
      <c r="N13" s="91">
        <v>0</v>
      </c>
      <c r="O13" s="89">
        <f t="shared" si="1"/>
        <v>500</v>
      </c>
      <c r="P13" s="90">
        <f t="shared" si="2"/>
        <v>500</v>
      </c>
      <c r="Q13" s="26"/>
      <c r="R13" s="27"/>
      <c r="S13" s="27"/>
      <c r="T13" s="27"/>
      <c r="U13" s="27"/>
      <c r="V13" s="27"/>
    </row>
    <row r="14" spans="1:22" ht="30" customHeight="1" x14ac:dyDescent="0.25">
      <c r="A14" s="19">
        <f t="shared" si="0"/>
        <v>7</v>
      </c>
      <c r="B14" s="28" t="s">
        <v>18</v>
      </c>
      <c r="C14" s="29" t="s">
        <v>24</v>
      </c>
      <c r="D14" s="32" t="s">
        <v>163</v>
      </c>
      <c r="E14" s="20" t="s">
        <v>246</v>
      </c>
      <c r="F14" s="28" t="s">
        <v>129</v>
      </c>
      <c r="G14" s="22" t="s">
        <v>139</v>
      </c>
      <c r="H14" s="22" t="s">
        <v>139</v>
      </c>
      <c r="I14" s="30" t="s">
        <v>14</v>
      </c>
      <c r="J14" s="31" t="s">
        <v>14</v>
      </c>
      <c r="K14" s="31" t="s">
        <v>16</v>
      </c>
      <c r="L14" s="30" t="s">
        <v>13</v>
      </c>
      <c r="M14" s="87">
        <v>500</v>
      </c>
      <c r="N14" s="91">
        <v>0</v>
      </c>
      <c r="O14" s="89">
        <f t="shared" si="1"/>
        <v>500</v>
      </c>
      <c r="P14" s="90">
        <f t="shared" si="2"/>
        <v>500</v>
      </c>
      <c r="Q14" s="26"/>
      <c r="R14" s="27"/>
      <c r="S14" s="27"/>
      <c r="T14" s="27"/>
      <c r="U14" s="27"/>
      <c r="V14" s="27"/>
    </row>
    <row r="15" spans="1:22" ht="30" customHeight="1" x14ac:dyDescent="0.25">
      <c r="A15" s="19">
        <f t="shared" si="0"/>
        <v>8</v>
      </c>
      <c r="B15" s="28" t="s">
        <v>18</v>
      </c>
      <c r="C15" s="29" t="s">
        <v>24</v>
      </c>
      <c r="D15" s="32" t="s">
        <v>164</v>
      </c>
      <c r="E15" s="20" t="s">
        <v>247</v>
      </c>
      <c r="F15" s="28" t="s">
        <v>129</v>
      </c>
      <c r="G15" s="22" t="s">
        <v>139</v>
      </c>
      <c r="H15" s="22" t="s">
        <v>139</v>
      </c>
      <c r="I15" s="30" t="s">
        <v>14</v>
      </c>
      <c r="J15" s="31" t="s">
        <v>14</v>
      </c>
      <c r="K15" s="31" t="s">
        <v>16</v>
      </c>
      <c r="L15" s="30" t="s">
        <v>12</v>
      </c>
      <c r="M15" s="87">
        <v>500</v>
      </c>
      <c r="N15" s="91">
        <v>0</v>
      </c>
      <c r="O15" s="89">
        <f t="shared" si="1"/>
        <v>500</v>
      </c>
      <c r="P15" s="90">
        <f t="shared" si="2"/>
        <v>500</v>
      </c>
      <c r="Q15" s="26"/>
      <c r="R15" s="27"/>
      <c r="S15" s="27"/>
      <c r="T15" s="27"/>
      <c r="U15" s="27"/>
      <c r="V15" s="27"/>
    </row>
    <row r="16" spans="1:22" ht="30" customHeight="1" x14ac:dyDescent="0.25">
      <c r="A16" s="19">
        <f>A15+1</f>
        <v>9</v>
      </c>
      <c r="B16" s="20" t="s">
        <v>38</v>
      </c>
      <c r="C16" s="21" t="s">
        <v>39</v>
      </c>
      <c r="D16" s="32" t="s">
        <v>165</v>
      </c>
      <c r="E16" s="20" t="s">
        <v>253</v>
      </c>
      <c r="F16" s="20" t="s">
        <v>130</v>
      </c>
      <c r="G16" s="22" t="s">
        <v>139</v>
      </c>
      <c r="H16" s="22" t="s">
        <v>139</v>
      </c>
      <c r="I16" s="23" t="s">
        <v>14</v>
      </c>
      <c r="J16" s="24" t="s">
        <v>14</v>
      </c>
      <c r="K16" s="24" t="s">
        <v>16</v>
      </c>
      <c r="L16" s="23" t="s">
        <v>12</v>
      </c>
      <c r="M16" s="87">
        <v>500</v>
      </c>
      <c r="N16" s="88">
        <v>0</v>
      </c>
      <c r="O16" s="89">
        <f t="shared" si="1"/>
        <v>500</v>
      </c>
      <c r="P16" s="90">
        <f t="shared" si="2"/>
        <v>500</v>
      </c>
      <c r="Q16" s="26"/>
      <c r="R16" s="27"/>
      <c r="S16" s="27"/>
      <c r="T16" s="27"/>
      <c r="U16" s="27"/>
      <c r="V16" s="27"/>
    </row>
    <row r="17" spans="1:22" ht="30" customHeight="1" x14ac:dyDescent="0.25">
      <c r="A17" s="19">
        <f t="shared" ref="A17:A18" si="3">A16+1</f>
        <v>10</v>
      </c>
      <c r="B17" s="20" t="s">
        <v>38</v>
      </c>
      <c r="C17" s="21" t="s">
        <v>140</v>
      </c>
      <c r="D17" s="32" t="s">
        <v>166</v>
      </c>
      <c r="E17" s="20" t="s">
        <v>254</v>
      </c>
      <c r="F17" s="20" t="s">
        <v>130</v>
      </c>
      <c r="G17" s="22" t="s">
        <v>139</v>
      </c>
      <c r="H17" s="22" t="s">
        <v>139</v>
      </c>
      <c r="I17" s="23" t="s">
        <v>14</v>
      </c>
      <c r="J17" s="24" t="s">
        <v>14</v>
      </c>
      <c r="K17" s="24" t="s">
        <v>16</v>
      </c>
      <c r="L17" s="23" t="s">
        <v>13</v>
      </c>
      <c r="M17" s="87">
        <v>500</v>
      </c>
      <c r="N17" s="88">
        <v>0</v>
      </c>
      <c r="O17" s="89">
        <f t="shared" si="1"/>
        <v>500</v>
      </c>
      <c r="P17" s="90">
        <f t="shared" si="2"/>
        <v>500</v>
      </c>
      <c r="Q17" s="26"/>
      <c r="R17" s="27"/>
      <c r="S17" s="27"/>
      <c r="T17" s="27"/>
      <c r="U17" s="27"/>
      <c r="V17" s="27"/>
    </row>
    <row r="18" spans="1:22" ht="30" customHeight="1" x14ac:dyDescent="0.25">
      <c r="A18" s="19">
        <f t="shared" si="3"/>
        <v>11</v>
      </c>
      <c r="B18" s="20" t="s">
        <v>38</v>
      </c>
      <c r="C18" s="21" t="s">
        <v>141</v>
      </c>
      <c r="D18" s="32" t="s">
        <v>167</v>
      </c>
      <c r="E18" s="20" t="s">
        <v>255</v>
      </c>
      <c r="F18" s="20" t="s">
        <v>130</v>
      </c>
      <c r="G18" s="22" t="s">
        <v>139</v>
      </c>
      <c r="H18" s="22" t="s">
        <v>139</v>
      </c>
      <c r="I18" s="23" t="s">
        <v>14</v>
      </c>
      <c r="J18" s="24" t="s">
        <v>14</v>
      </c>
      <c r="K18" s="24" t="s">
        <v>16</v>
      </c>
      <c r="L18" s="23" t="s">
        <v>13</v>
      </c>
      <c r="M18" s="87">
        <v>500</v>
      </c>
      <c r="N18" s="88">
        <v>0</v>
      </c>
      <c r="O18" s="89">
        <f t="shared" si="1"/>
        <v>500</v>
      </c>
      <c r="P18" s="90">
        <f t="shared" si="2"/>
        <v>500</v>
      </c>
      <c r="Q18" s="26"/>
      <c r="R18" s="27"/>
      <c r="S18" s="27"/>
      <c r="T18" s="27"/>
      <c r="U18" s="27"/>
      <c r="V18" s="27"/>
    </row>
    <row r="19" spans="1:22" ht="30" customHeight="1" x14ac:dyDescent="0.25">
      <c r="A19" s="19">
        <f t="shared" ref="A19:A28" si="4">A18+1</f>
        <v>12</v>
      </c>
      <c r="B19" s="20" t="s">
        <v>38</v>
      </c>
      <c r="C19" s="32" t="s">
        <v>41</v>
      </c>
      <c r="D19" s="20" t="s">
        <v>209</v>
      </c>
      <c r="E19" s="20" t="s">
        <v>256</v>
      </c>
      <c r="F19" s="20" t="s">
        <v>130</v>
      </c>
      <c r="G19" s="22" t="s">
        <v>139</v>
      </c>
      <c r="H19" s="22" t="s">
        <v>139</v>
      </c>
      <c r="I19" s="23" t="s">
        <v>40</v>
      </c>
      <c r="J19" s="24" t="s">
        <v>14</v>
      </c>
      <c r="K19" s="24" t="s">
        <v>16</v>
      </c>
      <c r="L19" s="23" t="s">
        <v>13</v>
      </c>
      <c r="M19" s="87">
        <v>500</v>
      </c>
      <c r="N19" s="88">
        <v>0</v>
      </c>
      <c r="O19" s="89">
        <f t="shared" ref="O19:O31" si="5">M19-N19</f>
        <v>500</v>
      </c>
      <c r="P19" s="90">
        <f t="shared" ref="P19:P31" si="6">M19-N19</f>
        <v>500</v>
      </c>
      <c r="Q19" s="26"/>
      <c r="R19" s="27"/>
      <c r="S19" s="27"/>
      <c r="T19" s="27"/>
      <c r="U19" s="27"/>
      <c r="V19" s="27"/>
    </row>
    <row r="20" spans="1:22" ht="30" customHeight="1" x14ac:dyDescent="0.25">
      <c r="A20" s="19">
        <f t="shared" si="4"/>
        <v>13</v>
      </c>
      <c r="B20" s="28" t="s">
        <v>44</v>
      </c>
      <c r="C20" s="29" t="s">
        <v>46</v>
      </c>
      <c r="D20" s="28" t="s">
        <v>168</v>
      </c>
      <c r="E20" s="28" t="s">
        <v>257</v>
      </c>
      <c r="F20" s="28" t="s">
        <v>131</v>
      </c>
      <c r="G20" s="22" t="s">
        <v>139</v>
      </c>
      <c r="H20" s="22" t="s">
        <v>139</v>
      </c>
      <c r="I20" s="30" t="s">
        <v>14</v>
      </c>
      <c r="J20" s="31" t="s">
        <v>14</v>
      </c>
      <c r="K20" s="31" t="s">
        <v>16</v>
      </c>
      <c r="L20" s="30" t="s">
        <v>12</v>
      </c>
      <c r="M20" s="87">
        <v>500</v>
      </c>
      <c r="N20" s="91">
        <v>0</v>
      </c>
      <c r="O20" s="89">
        <f t="shared" si="5"/>
        <v>500</v>
      </c>
      <c r="P20" s="90">
        <f t="shared" si="6"/>
        <v>500</v>
      </c>
      <c r="Q20" s="26"/>
      <c r="R20" s="27"/>
      <c r="S20" s="27"/>
      <c r="T20" s="27"/>
      <c r="U20" s="27"/>
      <c r="V20" s="27"/>
    </row>
    <row r="21" spans="1:22" ht="30" customHeight="1" x14ac:dyDescent="0.25">
      <c r="A21" s="19">
        <f t="shared" si="4"/>
        <v>14</v>
      </c>
      <c r="B21" s="28" t="s">
        <v>44</v>
      </c>
      <c r="C21" s="29" t="s">
        <v>47</v>
      </c>
      <c r="D21" s="28" t="s">
        <v>169</v>
      </c>
      <c r="E21" s="28" t="s">
        <v>258</v>
      </c>
      <c r="F21" s="28" t="s">
        <v>131</v>
      </c>
      <c r="G21" s="22" t="s">
        <v>139</v>
      </c>
      <c r="H21" s="22" t="s">
        <v>139</v>
      </c>
      <c r="I21" s="30" t="s">
        <v>14</v>
      </c>
      <c r="J21" s="31" t="s">
        <v>14</v>
      </c>
      <c r="K21" s="31" t="s">
        <v>16</v>
      </c>
      <c r="L21" s="30" t="s">
        <v>12</v>
      </c>
      <c r="M21" s="87">
        <v>500</v>
      </c>
      <c r="N21" s="91">
        <v>0</v>
      </c>
      <c r="O21" s="89">
        <f t="shared" si="5"/>
        <v>500</v>
      </c>
      <c r="P21" s="90">
        <f t="shared" si="6"/>
        <v>500</v>
      </c>
      <c r="Q21" s="26"/>
      <c r="R21" s="27"/>
      <c r="S21" s="27"/>
      <c r="T21" s="27"/>
      <c r="U21" s="27"/>
      <c r="V21" s="27"/>
    </row>
    <row r="22" spans="1:22" ht="30" customHeight="1" x14ac:dyDescent="0.25">
      <c r="A22" s="19">
        <f t="shared" si="4"/>
        <v>15</v>
      </c>
      <c r="B22" s="28" t="s">
        <v>44</v>
      </c>
      <c r="C22" s="29" t="s">
        <v>48</v>
      </c>
      <c r="D22" s="28" t="s">
        <v>170</v>
      </c>
      <c r="E22" s="28" t="s">
        <v>259</v>
      </c>
      <c r="F22" s="28" t="s">
        <v>131</v>
      </c>
      <c r="G22" s="22" t="s">
        <v>139</v>
      </c>
      <c r="H22" s="22" t="s">
        <v>139</v>
      </c>
      <c r="I22" s="30" t="s">
        <v>14</v>
      </c>
      <c r="J22" s="31" t="s">
        <v>14</v>
      </c>
      <c r="K22" s="31" t="s">
        <v>16</v>
      </c>
      <c r="L22" s="30" t="s">
        <v>13</v>
      </c>
      <c r="M22" s="87">
        <v>500</v>
      </c>
      <c r="N22" s="91">
        <v>0</v>
      </c>
      <c r="O22" s="89">
        <f t="shared" si="5"/>
        <v>500</v>
      </c>
      <c r="P22" s="90">
        <f t="shared" si="6"/>
        <v>500</v>
      </c>
      <c r="Q22" s="26"/>
      <c r="R22" s="27"/>
      <c r="S22" s="27"/>
      <c r="T22" s="27"/>
      <c r="U22" s="27"/>
      <c r="V22" s="27"/>
    </row>
    <row r="23" spans="1:22" ht="30" customHeight="1" x14ac:dyDescent="0.25">
      <c r="A23" s="19">
        <f t="shared" si="4"/>
        <v>16</v>
      </c>
      <c r="B23" s="28" t="s">
        <v>51</v>
      </c>
      <c r="C23" s="29" t="s">
        <v>52</v>
      </c>
      <c r="D23" s="28" t="s">
        <v>171</v>
      </c>
      <c r="E23" s="28" t="s">
        <v>260</v>
      </c>
      <c r="F23" s="28" t="s">
        <v>132</v>
      </c>
      <c r="G23" s="22" t="s">
        <v>139</v>
      </c>
      <c r="H23" s="22" t="s">
        <v>139</v>
      </c>
      <c r="I23" s="30" t="s">
        <v>14</v>
      </c>
      <c r="J23" s="31" t="s">
        <v>14</v>
      </c>
      <c r="K23" s="31" t="s">
        <v>16</v>
      </c>
      <c r="L23" s="30" t="s">
        <v>12</v>
      </c>
      <c r="M23" s="87">
        <v>500</v>
      </c>
      <c r="N23" s="91">
        <v>0</v>
      </c>
      <c r="O23" s="89">
        <f t="shared" si="5"/>
        <v>500</v>
      </c>
      <c r="P23" s="90">
        <f t="shared" si="6"/>
        <v>500</v>
      </c>
      <c r="Q23" s="26"/>
      <c r="R23" s="27"/>
      <c r="S23" s="27"/>
      <c r="T23" s="27"/>
      <c r="U23" s="27"/>
      <c r="V23" s="27"/>
    </row>
    <row r="24" spans="1:22" ht="30" customHeight="1" x14ac:dyDescent="0.25">
      <c r="A24" s="19">
        <f t="shared" si="4"/>
        <v>17</v>
      </c>
      <c r="B24" s="28" t="s">
        <v>51</v>
      </c>
      <c r="C24" s="29" t="s">
        <v>53</v>
      </c>
      <c r="D24" s="28" t="s">
        <v>172</v>
      </c>
      <c r="E24" s="28" t="s">
        <v>261</v>
      </c>
      <c r="F24" s="28" t="s">
        <v>132</v>
      </c>
      <c r="G24" s="22" t="s">
        <v>139</v>
      </c>
      <c r="H24" s="22" t="s">
        <v>139</v>
      </c>
      <c r="I24" s="30" t="s">
        <v>14</v>
      </c>
      <c r="J24" s="31" t="s">
        <v>14</v>
      </c>
      <c r="K24" s="31" t="s">
        <v>16</v>
      </c>
      <c r="L24" s="30" t="s">
        <v>12</v>
      </c>
      <c r="M24" s="87">
        <v>500</v>
      </c>
      <c r="N24" s="91">
        <v>0</v>
      </c>
      <c r="O24" s="89">
        <f t="shared" si="5"/>
        <v>500</v>
      </c>
      <c r="P24" s="90">
        <f t="shared" si="6"/>
        <v>500</v>
      </c>
      <c r="Q24" s="26"/>
      <c r="R24" s="27"/>
      <c r="S24" s="27"/>
      <c r="T24" s="27"/>
      <c r="U24" s="27"/>
      <c r="V24" s="27"/>
    </row>
    <row r="25" spans="1:22" ht="30" customHeight="1" x14ac:dyDescent="0.25">
      <c r="A25" s="19">
        <f t="shared" si="4"/>
        <v>18</v>
      </c>
      <c r="B25" s="28" t="s">
        <v>51</v>
      </c>
      <c r="C25" s="29" t="s">
        <v>54</v>
      </c>
      <c r="D25" s="28" t="s">
        <v>173</v>
      </c>
      <c r="E25" s="28" t="s">
        <v>260</v>
      </c>
      <c r="F25" s="28" t="s">
        <v>132</v>
      </c>
      <c r="G25" s="22" t="s">
        <v>139</v>
      </c>
      <c r="H25" s="22" t="s">
        <v>139</v>
      </c>
      <c r="I25" s="30" t="s">
        <v>14</v>
      </c>
      <c r="J25" s="31" t="s">
        <v>14</v>
      </c>
      <c r="K25" s="31" t="s">
        <v>16</v>
      </c>
      <c r="L25" s="30" t="s">
        <v>13</v>
      </c>
      <c r="M25" s="87">
        <v>500</v>
      </c>
      <c r="N25" s="91">
        <v>0</v>
      </c>
      <c r="O25" s="89">
        <f t="shared" si="5"/>
        <v>500</v>
      </c>
      <c r="P25" s="90">
        <f t="shared" si="6"/>
        <v>500</v>
      </c>
      <c r="Q25" s="26"/>
      <c r="R25" s="27"/>
      <c r="S25" s="27"/>
      <c r="T25" s="27"/>
      <c r="U25" s="27"/>
      <c r="V25" s="27"/>
    </row>
    <row r="26" spans="1:22" ht="30" customHeight="1" x14ac:dyDescent="0.25">
      <c r="A26" s="19">
        <f t="shared" si="4"/>
        <v>19</v>
      </c>
      <c r="B26" s="28" t="s">
        <v>51</v>
      </c>
      <c r="C26" s="29" t="s">
        <v>55</v>
      </c>
      <c r="D26" s="28" t="s">
        <v>174</v>
      </c>
      <c r="E26" s="28" t="s">
        <v>263</v>
      </c>
      <c r="F26" s="28" t="s">
        <v>132</v>
      </c>
      <c r="G26" s="22" t="s">
        <v>139</v>
      </c>
      <c r="H26" s="22" t="s">
        <v>139</v>
      </c>
      <c r="I26" s="30" t="s">
        <v>14</v>
      </c>
      <c r="J26" s="31" t="s">
        <v>14</v>
      </c>
      <c r="K26" s="31" t="s">
        <v>16</v>
      </c>
      <c r="L26" s="30" t="s">
        <v>12</v>
      </c>
      <c r="M26" s="87">
        <v>500</v>
      </c>
      <c r="N26" s="91">
        <v>0</v>
      </c>
      <c r="O26" s="89">
        <f t="shared" si="5"/>
        <v>500</v>
      </c>
      <c r="P26" s="90">
        <f t="shared" si="6"/>
        <v>500</v>
      </c>
      <c r="Q26" s="26"/>
      <c r="R26" s="27"/>
      <c r="S26" s="27"/>
      <c r="T26" s="27"/>
      <c r="U26" s="27"/>
      <c r="V26" s="27"/>
    </row>
    <row r="27" spans="1:22" ht="30" customHeight="1" x14ac:dyDescent="0.25">
      <c r="A27" s="19">
        <f t="shared" si="4"/>
        <v>20</v>
      </c>
      <c r="B27" s="28" t="s">
        <v>51</v>
      </c>
      <c r="C27" s="29" t="s">
        <v>56</v>
      </c>
      <c r="D27" s="28" t="s">
        <v>175</v>
      </c>
      <c r="E27" s="28" t="s">
        <v>262</v>
      </c>
      <c r="F27" s="28" t="s">
        <v>132</v>
      </c>
      <c r="G27" s="22" t="s">
        <v>139</v>
      </c>
      <c r="H27" s="22" t="s">
        <v>139</v>
      </c>
      <c r="I27" s="30" t="s">
        <v>14</v>
      </c>
      <c r="J27" s="31" t="s">
        <v>14</v>
      </c>
      <c r="K27" s="31" t="s">
        <v>16</v>
      </c>
      <c r="L27" s="30" t="s">
        <v>13</v>
      </c>
      <c r="M27" s="87">
        <v>500</v>
      </c>
      <c r="N27" s="91">
        <v>0</v>
      </c>
      <c r="O27" s="89">
        <f t="shared" si="5"/>
        <v>500</v>
      </c>
      <c r="P27" s="90">
        <f t="shared" si="6"/>
        <v>500</v>
      </c>
      <c r="Q27" s="26"/>
      <c r="R27" s="27"/>
      <c r="S27" s="27"/>
      <c r="T27" s="27"/>
      <c r="U27" s="27"/>
      <c r="V27" s="27"/>
    </row>
    <row r="28" spans="1:22" ht="30" customHeight="1" x14ac:dyDescent="0.25">
      <c r="A28" s="19">
        <f t="shared" si="4"/>
        <v>21</v>
      </c>
      <c r="B28" s="28" t="s">
        <v>57</v>
      </c>
      <c r="C28" s="29" t="s">
        <v>58</v>
      </c>
      <c r="D28" s="28" t="s">
        <v>176</v>
      </c>
      <c r="E28" s="28" t="s">
        <v>264</v>
      </c>
      <c r="F28" s="28" t="s">
        <v>133</v>
      </c>
      <c r="G28" s="22" t="s">
        <v>139</v>
      </c>
      <c r="H28" s="22" t="s">
        <v>139</v>
      </c>
      <c r="I28" s="30" t="s">
        <v>14</v>
      </c>
      <c r="J28" s="31" t="s">
        <v>14</v>
      </c>
      <c r="K28" s="31" t="s">
        <v>16</v>
      </c>
      <c r="L28" s="30" t="s">
        <v>12</v>
      </c>
      <c r="M28" s="87">
        <v>500</v>
      </c>
      <c r="N28" s="91">
        <v>0</v>
      </c>
      <c r="O28" s="89">
        <f t="shared" si="5"/>
        <v>500</v>
      </c>
      <c r="P28" s="90">
        <f t="shared" si="6"/>
        <v>500</v>
      </c>
      <c r="Q28" s="26"/>
      <c r="R28" s="27"/>
      <c r="S28" s="27"/>
      <c r="T28" s="27"/>
      <c r="U28" s="27"/>
      <c r="V28" s="27"/>
    </row>
    <row r="29" spans="1:22" ht="30" customHeight="1" x14ac:dyDescent="0.25">
      <c r="A29" s="19">
        <f>A71+1</f>
        <v>23</v>
      </c>
      <c r="B29" s="28" t="s">
        <v>60</v>
      </c>
      <c r="C29" s="29" t="s">
        <v>61</v>
      </c>
      <c r="D29" s="28" t="s">
        <v>177</v>
      </c>
      <c r="E29" s="28" t="s">
        <v>266</v>
      </c>
      <c r="F29" s="28" t="s">
        <v>134</v>
      </c>
      <c r="G29" s="22" t="s">
        <v>139</v>
      </c>
      <c r="H29" s="22" t="s">
        <v>139</v>
      </c>
      <c r="I29" s="30" t="s">
        <v>14</v>
      </c>
      <c r="J29" s="31" t="s">
        <v>14</v>
      </c>
      <c r="K29" s="31" t="s">
        <v>16</v>
      </c>
      <c r="L29" s="30" t="s">
        <v>12</v>
      </c>
      <c r="M29" s="87">
        <v>500</v>
      </c>
      <c r="N29" s="91">
        <v>0</v>
      </c>
      <c r="O29" s="89">
        <f t="shared" si="5"/>
        <v>500</v>
      </c>
      <c r="P29" s="90">
        <f t="shared" si="6"/>
        <v>500</v>
      </c>
      <c r="Q29" s="26"/>
      <c r="R29" s="27"/>
      <c r="S29" s="27"/>
      <c r="T29" s="27"/>
      <c r="U29" s="27"/>
      <c r="V29" s="27"/>
    </row>
    <row r="30" spans="1:22" ht="30" customHeight="1" x14ac:dyDescent="0.25">
      <c r="A30" s="19">
        <f>A29+1</f>
        <v>24</v>
      </c>
      <c r="B30" s="28" t="s">
        <v>62</v>
      </c>
      <c r="C30" s="29" t="s">
        <v>63</v>
      </c>
      <c r="D30" s="28" t="s">
        <v>178</v>
      </c>
      <c r="E30" s="28" t="s">
        <v>267</v>
      </c>
      <c r="F30" s="28" t="s">
        <v>131</v>
      </c>
      <c r="G30" s="22" t="s">
        <v>139</v>
      </c>
      <c r="H30" s="22" t="s">
        <v>139</v>
      </c>
      <c r="I30" s="30" t="s">
        <v>14</v>
      </c>
      <c r="J30" s="31" t="s">
        <v>14</v>
      </c>
      <c r="K30" s="31" t="s">
        <v>16</v>
      </c>
      <c r="L30" s="30" t="s">
        <v>13</v>
      </c>
      <c r="M30" s="87">
        <v>500</v>
      </c>
      <c r="N30" s="91">
        <v>0</v>
      </c>
      <c r="O30" s="89">
        <f t="shared" si="5"/>
        <v>500</v>
      </c>
      <c r="P30" s="90">
        <f t="shared" si="6"/>
        <v>500</v>
      </c>
      <c r="Q30" s="26"/>
      <c r="R30" s="27"/>
      <c r="S30" s="27"/>
      <c r="T30" s="27"/>
      <c r="U30" s="27"/>
      <c r="V30" s="27"/>
    </row>
    <row r="31" spans="1:22" ht="30" customHeight="1" x14ac:dyDescent="0.25">
      <c r="A31" s="19">
        <f>A30+1</f>
        <v>25</v>
      </c>
      <c r="B31" s="28" t="s">
        <v>64</v>
      </c>
      <c r="C31" s="29" t="s">
        <v>59</v>
      </c>
      <c r="D31" s="28" t="s">
        <v>179</v>
      </c>
      <c r="E31" s="28" t="s">
        <v>268</v>
      </c>
      <c r="F31" s="28" t="s">
        <v>135</v>
      </c>
      <c r="G31" s="22" t="s">
        <v>139</v>
      </c>
      <c r="H31" s="22" t="s">
        <v>139</v>
      </c>
      <c r="I31" s="30" t="s">
        <v>14</v>
      </c>
      <c r="J31" s="31" t="s">
        <v>14</v>
      </c>
      <c r="K31" s="31" t="s">
        <v>16</v>
      </c>
      <c r="L31" s="30" t="s">
        <v>12</v>
      </c>
      <c r="M31" s="87">
        <v>500</v>
      </c>
      <c r="N31" s="91">
        <v>0</v>
      </c>
      <c r="O31" s="89">
        <f t="shared" si="5"/>
        <v>500</v>
      </c>
      <c r="P31" s="90">
        <f t="shared" si="6"/>
        <v>500</v>
      </c>
      <c r="Q31" s="26"/>
      <c r="R31" s="27"/>
      <c r="S31" s="27"/>
      <c r="T31" s="27"/>
      <c r="U31" s="27"/>
      <c r="V31" s="27"/>
    </row>
    <row r="32" spans="1:22" ht="30" customHeight="1" x14ac:dyDescent="0.25">
      <c r="A32" s="19">
        <f>A70+1</f>
        <v>28</v>
      </c>
      <c r="B32" s="20" t="s">
        <v>65</v>
      </c>
      <c r="C32" s="21" t="s">
        <v>69</v>
      </c>
      <c r="D32" s="20" t="s">
        <v>180</v>
      </c>
      <c r="E32" s="20" t="s">
        <v>268</v>
      </c>
      <c r="F32" s="20" t="s">
        <v>131</v>
      </c>
      <c r="G32" s="22" t="s">
        <v>139</v>
      </c>
      <c r="H32" s="22" t="s">
        <v>139</v>
      </c>
      <c r="I32" s="23" t="s">
        <v>14</v>
      </c>
      <c r="J32" s="24" t="s">
        <v>14</v>
      </c>
      <c r="K32" s="24" t="s">
        <v>16</v>
      </c>
      <c r="L32" s="23" t="s">
        <v>12</v>
      </c>
      <c r="M32" s="87">
        <v>500</v>
      </c>
      <c r="N32" s="88">
        <v>0</v>
      </c>
      <c r="O32" s="89">
        <f t="shared" ref="O32:O43" si="7">M32-N32</f>
        <v>500</v>
      </c>
      <c r="P32" s="90">
        <f t="shared" ref="P32:P43" si="8">M32-N32</f>
        <v>500</v>
      </c>
      <c r="Q32" s="26"/>
      <c r="R32" s="27"/>
      <c r="S32" s="27"/>
      <c r="T32" s="27"/>
      <c r="U32" s="27"/>
      <c r="V32" s="27"/>
    </row>
    <row r="33" spans="1:22" ht="30" customHeight="1" x14ac:dyDescent="0.25">
      <c r="A33" s="19">
        <f t="shared" ref="A33:A43" si="9">A32+1</f>
        <v>29</v>
      </c>
      <c r="B33" s="20" t="s">
        <v>70</v>
      </c>
      <c r="C33" s="21" t="s">
        <v>71</v>
      </c>
      <c r="D33" s="20" t="s">
        <v>181</v>
      </c>
      <c r="E33" s="20" t="s">
        <v>272</v>
      </c>
      <c r="F33" s="20" t="s">
        <v>136</v>
      </c>
      <c r="G33" s="22" t="s">
        <v>139</v>
      </c>
      <c r="H33" s="22" t="s">
        <v>139</v>
      </c>
      <c r="I33" s="23" t="s">
        <v>14</v>
      </c>
      <c r="J33" s="24" t="s">
        <v>14</v>
      </c>
      <c r="K33" s="24" t="s">
        <v>16</v>
      </c>
      <c r="L33" s="23" t="s">
        <v>12</v>
      </c>
      <c r="M33" s="87">
        <v>500</v>
      </c>
      <c r="N33" s="88">
        <v>0</v>
      </c>
      <c r="O33" s="89">
        <f t="shared" si="7"/>
        <v>500</v>
      </c>
      <c r="P33" s="90">
        <f t="shared" si="8"/>
        <v>500</v>
      </c>
      <c r="Q33" s="26"/>
      <c r="R33" s="27"/>
      <c r="S33" s="27"/>
      <c r="T33" s="27"/>
      <c r="U33" s="27"/>
      <c r="V33" s="27"/>
    </row>
    <row r="34" spans="1:22" ht="30" customHeight="1" x14ac:dyDescent="0.25">
      <c r="A34" s="19">
        <f t="shared" si="9"/>
        <v>30</v>
      </c>
      <c r="B34" s="20" t="s">
        <v>70</v>
      </c>
      <c r="C34" s="21" t="s">
        <v>72</v>
      </c>
      <c r="D34" s="20" t="s">
        <v>182</v>
      </c>
      <c r="E34" s="20" t="s">
        <v>273</v>
      </c>
      <c r="F34" s="20" t="s">
        <v>136</v>
      </c>
      <c r="G34" s="22" t="s">
        <v>139</v>
      </c>
      <c r="H34" s="22" t="s">
        <v>139</v>
      </c>
      <c r="I34" s="23" t="s">
        <v>14</v>
      </c>
      <c r="J34" s="24" t="s">
        <v>14</v>
      </c>
      <c r="K34" s="24" t="s">
        <v>16</v>
      </c>
      <c r="L34" s="23" t="s">
        <v>13</v>
      </c>
      <c r="M34" s="87">
        <v>500</v>
      </c>
      <c r="N34" s="88">
        <v>0</v>
      </c>
      <c r="O34" s="89">
        <f t="shared" si="7"/>
        <v>500</v>
      </c>
      <c r="P34" s="90">
        <f t="shared" si="8"/>
        <v>500</v>
      </c>
      <c r="Q34" s="26"/>
      <c r="R34" s="27"/>
      <c r="S34" s="27"/>
      <c r="T34" s="27"/>
      <c r="U34" s="27"/>
      <c r="V34" s="27"/>
    </row>
    <row r="35" spans="1:22" ht="30" customHeight="1" x14ac:dyDescent="0.25">
      <c r="A35" s="19">
        <f t="shared" si="9"/>
        <v>31</v>
      </c>
      <c r="B35" s="20" t="s">
        <v>70</v>
      </c>
      <c r="C35" s="21" t="s">
        <v>73</v>
      </c>
      <c r="D35" s="20" t="s">
        <v>183</v>
      </c>
      <c r="E35" s="20" t="s">
        <v>274</v>
      </c>
      <c r="F35" s="20" t="s">
        <v>136</v>
      </c>
      <c r="G35" s="22" t="s">
        <v>139</v>
      </c>
      <c r="H35" s="22" t="s">
        <v>139</v>
      </c>
      <c r="I35" s="23" t="s">
        <v>14</v>
      </c>
      <c r="J35" s="24" t="s">
        <v>14</v>
      </c>
      <c r="K35" s="24" t="s">
        <v>16</v>
      </c>
      <c r="L35" s="23" t="s">
        <v>12</v>
      </c>
      <c r="M35" s="87">
        <v>500</v>
      </c>
      <c r="N35" s="88">
        <v>0</v>
      </c>
      <c r="O35" s="89">
        <f t="shared" si="7"/>
        <v>500</v>
      </c>
      <c r="P35" s="90">
        <f t="shared" si="8"/>
        <v>500</v>
      </c>
      <c r="Q35" s="26"/>
      <c r="R35" s="27"/>
      <c r="S35" s="27"/>
      <c r="T35" s="27"/>
      <c r="U35" s="27"/>
      <c r="V35" s="27"/>
    </row>
    <row r="36" spans="1:22" ht="30" customHeight="1" x14ac:dyDescent="0.25">
      <c r="A36" s="19">
        <f t="shared" si="9"/>
        <v>32</v>
      </c>
      <c r="B36" s="20" t="s">
        <v>70</v>
      </c>
      <c r="C36" s="21" t="s">
        <v>74</v>
      </c>
      <c r="D36" s="20" t="s">
        <v>184</v>
      </c>
      <c r="E36" s="20" t="s">
        <v>275</v>
      </c>
      <c r="F36" s="20" t="s">
        <v>136</v>
      </c>
      <c r="G36" s="22" t="s">
        <v>139</v>
      </c>
      <c r="H36" s="22" t="s">
        <v>139</v>
      </c>
      <c r="I36" s="23" t="s">
        <v>14</v>
      </c>
      <c r="J36" s="24" t="s">
        <v>14</v>
      </c>
      <c r="K36" s="24" t="s">
        <v>16</v>
      </c>
      <c r="L36" s="23" t="s">
        <v>12</v>
      </c>
      <c r="M36" s="87">
        <v>500</v>
      </c>
      <c r="N36" s="88">
        <v>0</v>
      </c>
      <c r="O36" s="89">
        <f t="shared" si="7"/>
        <v>500</v>
      </c>
      <c r="P36" s="90">
        <f t="shared" si="8"/>
        <v>500</v>
      </c>
      <c r="Q36" s="26"/>
      <c r="R36" s="27"/>
      <c r="S36" s="27"/>
      <c r="T36" s="27"/>
      <c r="U36" s="27"/>
      <c r="V36" s="27"/>
    </row>
    <row r="37" spans="1:22" ht="30" customHeight="1" x14ac:dyDescent="0.25">
      <c r="A37" s="19">
        <f t="shared" si="9"/>
        <v>33</v>
      </c>
      <c r="B37" s="20" t="s">
        <v>76</v>
      </c>
      <c r="C37" s="21" t="s">
        <v>75</v>
      </c>
      <c r="D37" s="20" t="s">
        <v>185</v>
      </c>
      <c r="E37" s="20" t="s">
        <v>276</v>
      </c>
      <c r="F37" s="20" t="s">
        <v>398</v>
      </c>
      <c r="G37" s="22" t="s">
        <v>139</v>
      </c>
      <c r="H37" s="22" t="s">
        <v>139</v>
      </c>
      <c r="I37" s="23" t="s">
        <v>14</v>
      </c>
      <c r="J37" s="24" t="s">
        <v>14</v>
      </c>
      <c r="K37" s="24" t="s">
        <v>16</v>
      </c>
      <c r="L37" s="23" t="s">
        <v>12</v>
      </c>
      <c r="M37" s="87">
        <v>500</v>
      </c>
      <c r="N37" s="88">
        <v>0</v>
      </c>
      <c r="O37" s="89">
        <f t="shared" si="7"/>
        <v>500</v>
      </c>
      <c r="P37" s="90">
        <f t="shared" si="8"/>
        <v>500</v>
      </c>
      <c r="Q37" s="26"/>
      <c r="R37" s="27"/>
      <c r="S37" s="27"/>
      <c r="T37" s="27"/>
      <c r="U37" s="27"/>
      <c r="V37" s="27"/>
    </row>
    <row r="38" spans="1:22" ht="30" customHeight="1" x14ac:dyDescent="0.25">
      <c r="A38" s="19">
        <f t="shared" si="9"/>
        <v>34</v>
      </c>
      <c r="B38" s="20" t="s">
        <v>76</v>
      </c>
      <c r="C38" s="21" t="s">
        <v>142</v>
      </c>
      <c r="D38" s="20" t="s">
        <v>186</v>
      </c>
      <c r="E38" s="20" t="s">
        <v>277</v>
      </c>
      <c r="F38" s="20" t="s">
        <v>398</v>
      </c>
      <c r="G38" s="22" t="s">
        <v>139</v>
      </c>
      <c r="H38" s="22" t="s">
        <v>139</v>
      </c>
      <c r="I38" s="23" t="s">
        <v>14</v>
      </c>
      <c r="J38" s="24" t="s">
        <v>14</v>
      </c>
      <c r="K38" s="24" t="s">
        <v>16</v>
      </c>
      <c r="L38" s="23" t="s">
        <v>13</v>
      </c>
      <c r="M38" s="87">
        <v>500</v>
      </c>
      <c r="N38" s="88">
        <v>0</v>
      </c>
      <c r="O38" s="89">
        <f t="shared" si="7"/>
        <v>500</v>
      </c>
      <c r="P38" s="90">
        <f t="shared" si="8"/>
        <v>500</v>
      </c>
      <c r="Q38" s="26"/>
      <c r="R38" s="27"/>
      <c r="S38" s="27"/>
      <c r="T38" s="27"/>
      <c r="U38" s="27"/>
      <c r="V38" s="27"/>
    </row>
    <row r="39" spans="1:22" ht="30" customHeight="1" x14ac:dyDescent="0.25">
      <c r="A39" s="19">
        <f t="shared" si="9"/>
        <v>35</v>
      </c>
      <c r="B39" s="20" t="s">
        <v>76</v>
      </c>
      <c r="C39" s="21" t="s">
        <v>58</v>
      </c>
      <c r="D39" s="20" t="s">
        <v>187</v>
      </c>
      <c r="E39" s="20" t="s">
        <v>278</v>
      </c>
      <c r="F39" s="20" t="s">
        <v>398</v>
      </c>
      <c r="G39" s="22" t="s">
        <v>139</v>
      </c>
      <c r="H39" s="22" t="s">
        <v>139</v>
      </c>
      <c r="I39" s="23" t="s">
        <v>14</v>
      </c>
      <c r="J39" s="24" t="s">
        <v>14</v>
      </c>
      <c r="K39" s="24" t="s">
        <v>16</v>
      </c>
      <c r="L39" s="23" t="s">
        <v>12</v>
      </c>
      <c r="M39" s="87">
        <v>500</v>
      </c>
      <c r="N39" s="88">
        <v>0</v>
      </c>
      <c r="O39" s="89">
        <f t="shared" si="7"/>
        <v>500</v>
      </c>
      <c r="P39" s="90">
        <f t="shared" si="8"/>
        <v>500</v>
      </c>
      <c r="Q39" s="26"/>
      <c r="R39" s="27"/>
      <c r="S39" s="27"/>
      <c r="T39" s="27"/>
      <c r="U39" s="27"/>
      <c r="V39" s="27"/>
    </row>
    <row r="40" spans="1:22" ht="30" customHeight="1" x14ac:dyDescent="0.25">
      <c r="A40" s="19">
        <f t="shared" si="9"/>
        <v>36</v>
      </c>
      <c r="B40" s="20" t="s">
        <v>76</v>
      </c>
      <c r="C40" s="32" t="s">
        <v>77</v>
      </c>
      <c r="D40" s="20" t="s">
        <v>210</v>
      </c>
      <c r="E40" s="20" t="s">
        <v>279</v>
      </c>
      <c r="F40" s="20" t="s">
        <v>398</v>
      </c>
      <c r="G40" s="22" t="s">
        <v>139</v>
      </c>
      <c r="H40" s="22" t="s">
        <v>139</v>
      </c>
      <c r="I40" s="23" t="s">
        <v>14</v>
      </c>
      <c r="J40" s="24" t="s">
        <v>14</v>
      </c>
      <c r="K40" s="24" t="s">
        <v>16</v>
      </c>
      <c r="L40" s="23" t="s">
        <v>13</v>
      </c>
      <c r="M40" s="87">
        <v>500</v>
      </c>
      <c r="N40" s="88">
        <v>0</v>
      </c>
      <c r="O40" s="89">
        <f t="shared" si="7"/>
        <v>500</v>
      </c>
      <c r="P40" s="90">
        <f t="shared" si="8"/>
        <v>500</v>
      </c>
      <c r="Q40" s="26"/>
      <c r="R40" s="27"/>
      <c r="S40" s="27"/>
      <c r="T40" s="27"/>
      <c r="U40" s="27"/>
      <c r="V40" s="27"/>
    </row>
    <row r="41" spans="1:22" ht="30" customHeight="1" x14ac:dyDescent="0.25">
      <c r="A41" s="19">
        <f t="shared" si="9"/>
        <v>37</v>
      </c>
      <c r="B41" s="20" t="s">
        <v>76</v>
      </c>
      <c r="C41" s="21" t="s">
        <v>78</v>
      </c>
      <c r="D41" s="20" t="s">
        <v>188</v>
      </c>
      <c r="E41" s="28" t="s">
        <v>280</v>
      </c>
      <c r="F41" s="20" t="s">
        <v>398</v>
      </c>
      <c r="G41" s="22" t="s">
        <v>139</v>
      </c>
      <c r="H41" s="22" t="s">
        <v>139</v>
      </c>
      <c r="I41" s="23" t="s">
        <v>14</v>
      </c>
      <c r="J41" s="24" t="s">
        <v>14</v>
      </c>
      <c r="K41" s="24" t="s">
        <v>16</v>
      </c>
      <c r="L41" s="23" t="s">
        <v>13</v>
      </c>
      <c r="M41" s="87">
        <v>500</v>
      </c>
      <c r="N41" s="88">
        <v>0</v>
      </c>
      <c r="O41" s="89">
        <f t="shared" si="7"/>
        <v>500</v>
      </c>
      <c r="P41" s="90">
        <f t="shared" si="8"/>
        <v>500</v>
      </c>
      <c r="Q41" s="26"/>
      <c r="R41" s="27"/>
      <c r="S41" s="27"/>
      <c r="T41" s="27"/>
      <c r="U41" s="27"/>
      <c r="V41" s="27"/>
    </row>
    <row r="42" spans="1:22" ht="30" customHeight="1" x14ac:dyDescent="0.25">
      <c r="A42" s="19">
        <f t="shared" si="9"/>
        <v>38</v>
      </c>
      <c r="B42" s="20" t="s">
        <v>76</v>
      </c>
      <c r="C42" s="21" t="s">
        <v>78</v>
      </c>
      <c r="D42" s="20" t="s">
        <v>189</v>
      </c>
      <c r="E42" s="28" t="s">
        <v>281</v>
      </c>
      <c r="F42" s="20" t="s">
        <v>398</v>
      </c>
      <c r="G42" s="22" t="s">
        <v>139</v>
      </c>
      <c r="H42" s="22" t="s">
        <v>139</v>
      </c>
      <c r="I42" s="23" t="s">
        <v>14</v>
      </c>
      <c r="J42" s="24" t="s">
        <v>14</v>
      </c>
      <c r="K42" s="24" t="s">
        <v>16</v>
      </c>
      <c r="L42" s="23" t="s">
        <v>12</v>
      </c>
      <c r="M42" s="87">
        <v>500</v>
      </c>
      <c r="N42" s="88">
        <v>0</v>
      </c>
      <c r="O42" s="89">
        <f t="shared" si="7"/>
        <v>500</v>
      </c>
      <c r="P42" s="90">
        <f t="shared" si="8"/>
        <v>500</v>
      </c>
      <c r="Q42" s="26"/>
      <c r="R42" s="27"/>
      <c r="S42" s="27"/>
      <c r="T42" s="27"/>
      <c r="U42" s="27"/>
      <c r="V42" s="27"/>
    </row>
    <row r="43" spans="1:22" ht="30" customHeight="1" x14ac:dyDescent="0.25">
      <c r="A43" s="19">
        <f t="shared" si="9"/>
        <v>39</v>
      </c>
      <c r="B43" s="20" t="s">
        <v>76</v>
      </c>
      <c r="C43" s="21" t="s">
        <v>79</v>
      </c>
      <c r="D43" s="20" t="s">
        <v>190</v>
      </c>
      <c r="E43" s="20" t="s">
        <v>282</v>
      </c>
      <c r="F43" s="20" t="s">
        <v>398</v>
      </c>
      <c r="G43" s="22" t="s">
        <v>139</v>
      </c>
      <c r="H43" s="22" t="s">
        <v>139</v>
      </c>
      <c r="I43" s="23" t="s">
        <v>14</v>
      </c>
      <c r="J43" s="24" t="s">
        <v>14</v>
      </c>
      <c r="K43" s="24" t="s">
        <v>16</v>
      </c>
      <c r="L43" s="23" t="s">
        <v>13</v>
      </c>
      <c r="M43" s="87">
        <v>500</v>
      </c>
      <c r="N43" s="88">
        <v>0</v>
      </c>
      <c r="O43" s="89">
        <f t="shared" si="7"/>
        <v>500</v>
      </c>
      <c r="P43" s="90">
        <f t="shared" si="8"/>
        <v>500</v>
      </c>
      <c r="Q43" s="26"/>
      <c r="R43" s="27"/>
      <c r="S43" s="27"/>
      <c r="T43" s="27"/>
      <c r="U43" s="27"/>
      <c r="V43" s="27"/>
    </row>
    <row r="44" spans="1:22" ht="30" customHeight="1" x14ac:dyDescent="0.25">
      <c r="A44" s="19">
        <f>A106+1</f>
        <v>46</v>
      </c>
      <c r="B44" s="20" t="s">
        <v>76</v>
      </c>
      <c r="C44" s="21" t="s">
        <v>86</v>
      </c>
      <c r="D44" s="20" t="s">
        <v>191</v>
      </c>
      <c r="E44" s="20"/>
      <c r="F44" s="20" t="s">
        <v>398</v>
      </c>
      <c r="G44" s="22" t="s">
        <v>139</v>
      </c>
      <c r="H44" s="22" t="s">
        <v>139</v>
      </c>
      <c r="I44" s="23" t="s">
        <v>14</v>
      </c>
      <c r="J44" s="24" t="s">
        <v>14</v>
      </c>
      <c r="K44" s="24" t="s">
        <v>16</v>
      </c>
      <c r="L44" s="23" t="s">
        <v>13</v>
      </c>
      <c r="M44" s="87">
        <v>500</v>
      </c>
      <c r="N44" s="88">
        <v>0</v>
      </c>
      <c r="O44" s="89">
        <f t="shared" ref="O44" si="10">M44-N44</f>
        <v>500</v>
      </c>
      <c r="P44" s="90">
        <f t="shared" ref="P44" si="11">M44-N44</f>
        <v>500</v>
      </c>
      <c r="Q44" s="26"/>
      <c r="R44" s="27"/>
      <c r="S44" s="27"/>
      <c r="T44" s="27"/>
      <c r="U44" s="27"/>
      <c r="V44" s="27"/>
    </row>
    <row r="45" spans="1:22" ht="30" customHeight="1" x14ac:dyDescent="0.25">
      <c r="A45" s="19">
        <f>A106+1</f>
        <v>46</v>
      </c>
      <c r="B45" s="20" t="s">
        <v>92</v>
      </c>
      <c r="C45" s="21" t="s">
        <v>24</v>
      </c>
      <c r="D45" s="20" t="s">
        <v>192</v>
      </c>
      <c r="E45" s="20" t="s">
        <v>288</v>
      </c>
      <c r="F45" s="20" t="s">
        <v>137</v>
      </c>
      <c r="G45" s="22" t="s">
        <v>139</v>
      </c>
      <c r="H45" s="22" t="s">
        <v>139</v>
      </c>
      <c r="I45" s="23" t="s">
        <v>93</v>
      </c>
      <c r="J45" s="24" t="s">
        <v>14</v>
      </c>
      <c r="K45" s="24">
        <v>601081</v>
      </c>
      <c r="L45" s="23" t="s">
        <v>13</v>
      </c>
      <c r="M45" s="87">
        <v>500</v>
      </c>
      <c r="N45" s="88">
        <v>0</v>
      </c>
      <c r="O45" s="89">
        <f t="shared" ref="O45:O62" si="12">M45-N45</f>
        <v>500</v>
      </c>
      <c r="P45" s="90">
        <f t="shared" ref="P45:P62" si="13">M45-N45</f>
        <v>500</v>
      </c>
      <c r="Q45" s="26"/>
      <c r="R45" s="27"/>
      <c r="S45" s="27"/>
      <c r="T45" s="27"/>
      <c r="U45" s="27"/>
      <c r="V45" s="27"/>
    </row>
    <row r="46" spans="1:22" ht="30" customHeight="1" x14ac:dyDescent="0.25">
      <c r="A46" s="19">
        <f t="shared" ref="A46:A52" si="14">A45+1</f>
        <v>47</v>
      </c>
      <c r="B46" s="20" t="s">
        <v>92</v>
      </c>
      <c r="C46" s="21" t="s">
        <v>95</v>
      </c>
      <c r="D46" s="20" t="s">
        <v>193</v>
      </c>
      <c r="E46" s="20" t="s">
        <v>289</v>
      </c>
      <c r="F46" s="20" t="s">
        <v>137</v>
      </c>
      <c r="G46" s="22" t="s">
        <v>139</v>
      </c>
      <c r="H46" s="22" t="s">
        <v>139</v>
      </c>
      <c r="I46" s="23" t="s">
        <v>94</v>
      </c>
      <c r="J46" s="24" t="s">
        <v>14</v>
      </c>
      <c r="K46" s="24">
        <v>68603368649111</v>
      </c>
      <c r="L46" s="23" t="s">
        <v>12</v>
      </c>
      <c r="M46" s="87">
        <v>500</v>
      </c>
      <c r="N46" s="88">
        <v>0</v>
      </c>
      <c r="O46" s="89">
        <f t="shared" si="12"/>
        <v>500</v>
      </c>
      <c r="P46" s="90">
        <f t="shared" si="13"/>
        <v>500</v>
      </c>
      <c r="Q46" s="26"/>
      <c r="R46" s="27"/>
      <c r="S46" s="27"/>
      <c r="T46" s="27"/>
      <c r="U46" s="27"/>
      <c r="V46" s="27"/>
    </row>
    <row r="47" spans="1:22" ht="30" customHeight="1" x14ac:dyDescent="0.25">
      <c r="A47" s="19">
        <f t="shared" si="14"/>
        <v>48</v>
      </c>
      <c r="B47" s="20" t="s">
        <v>92</v>
      </c>
      <c r="C47" s="21" t="s">
        <v>96</v>
      </c>
      <c r="D47" s="156" t="s">
        <v>194</v>
      </c>
      <c r="E47" s="156" t="s">
        <v>290</v>
      </c>
      <c r="F47" s="20" t="s">
        <v>137</v>
      </c>
      <c r="G47" s="22" t="s">
        <v>139</v>
      </c>
      <c r="H47" s="22" t="s">
        <v>139</v>
      </c>
      <c r="I47" s="23" t="s">
        <v>14</v>
      </c>
      <c r="J47" s="24" t="s">
        <v>14</v>
      </c>
      <c r="K47" s="24">
        <v>11320</v>
      </c>
      <c r="L47" s="23" t="s">
        <v>12</v>
      </c>
      <c r="M47" s="87">
        <v>500</v>
      </c>
      <c r="N47" s="88">
        <v>0</v>
      </c>
      <c r="O47" s="89">
        <f t="shared" si="12"/>
        <v>500</v>
      </c>
      <c r="P47" s="90">
        <f t="shared" si="13"/>
        <v>500</v>
      </c>
      <c r="Q47" s="26"/>
      <c r="R47" s="27"/>
      <c r="S47" s="27"/>
      <c r="T47" s="27"/>
      <c r="U47" s="27"/>
      <c r="V47" s="27"/>
    </row>
    <row r="48" spans="1:22" ht="30" customHeight="1" x14ac:dyDescent="0.25">
      <c r="A48" s="19">
        <f t="shared" si="14"/>
        <v>49</v>
      </c>
      <c r="B48" s="20" t="s">
        <v>92</v>
      </c>
      <c r="C48" s="21" t="s">
        <v>97</v>
      </c>
      <c r="D48" s="20" t="s">
        <v>195</v>
      </c>
      <c r="E48" s="20" t="s">
        <v>291</v>
      </c>
      <c r="F48" s="20" t="s">
        <v>137</v>
      </c>
      <c r="G48" s="22" t="s">
        <v>139</v>
      </c>
      <c r="H48" s="22" t="s">
        <v>139</v>
      </c>
      <c r="I48" s="23" t="s">
        <v>14</v>
      </c>
      <c r="J48" s="24" t="s">
        <v>14</v>
      </c>
      <c r="K48" s="24" t="s">
        <v>16</v>
      </c>
      <c r="L48" s="23" t="s">
        <v>13</v>
      </c>
      <c r="M48" s="87">
        <v>500</v>
      </c>
      <c r="N48" s="88">
        <v>0</v>
      </c>
      <c r="O48" s="89">
        <f t="shared" si="12"/>
        <v>500</v>
      </c>
      <c r="P48" s="90">
        <f t="shared" si="13"/>
        <v>500</v>
      </c>
      <c r="Q48" s="26"/>
      <c r="R48" s="27"/>
      <c r="S48" s="27"/>
      <c r="T48" s="27"/>
      <c r="U48" s="27"/>
      <c r="V48" s="27"/>
    </row>
    <row r="49" spans="1:22" ht="30" customHeight="1" x14ac:dyDescent="0.25">
      <c r="A49" s="19">
        <f t="shared" si="14"/>
        <v>50</v>
      </c>
      <c r="B49" s="20" t="s">
        <v>92</v>
      </c>
      <c r="C49" s="21" t="s">
        <v>98</v>
      </c>
      <c r="D49" s="20" t="s">
        <v>196</v>
      </c>
      <c r="E49" s="20" t="s">
        <v>292</v>
      </c>
      <c r="F49" s="20" t="s">
        <v>137</v>
      </c>
      <c r="G49" s="22" t="s">
        <v>139</v>
      </c>
      <c r="H49" s="22" t="s">
        <v>139</v>
      </c>
      <c r="I49" s="23" t="s">
        <v>14</v>
      </c>
      <c r="J49" s="24" t="s">
        <v>14</v>
      </c>
      <c r="K49" s="24" t="s">
        <v>16</v>
      </c>
      <c r="L49" s="23" t="s">
        <v>13</v>
      </c>
      <c r="M49" s="87">
        <v>500</v>
      </c>
      <c r="N49" s="88">
        <v>0</v>
      </c>
      <c r="O49" s="89">
        <f t="shared" si="12"/>
        <v>500</v>
      </c>
      <c r="P49" s="90">
        <f t="shared" si="13"/>
        <v>500</v>
      </c>
      <c r="Q49" s="26"/>
      <c r="R49" s="27"/>
      <c r="S49" s="27"/>
      <c r="T49" s="27"/>
      <c r="U49" s="27"/>
      <c r="V49" s="27"/>
    </row>
    <row r="50" spans="1:22" ht="30" customHeight="1" x14ac:dyDescent="0.25">
      <c r="A50" s="19">
        <f t="shared" si="14"/>
        <v>51</v>
      </c>
      <c r="B50" s="20" t="s">
        <v>92</v>
      </c>
      <c r="C50" s="21" t="s">
        <v>99</v>
      </c>
      <c r="D50" s="20" t="s">
        <v>197</v>
      </c>
      <c r="E50" s="20" t="s">
        <v>293</v>
      </c>
      <c r="F50" s="20" t="s">
        <v>137</v>
      </c>
      <c r="G50" s="22" t="s">
        <v>139</v>
      </c>
      <c r="H50" s="22" t="s">
        <v>139</v>
      </c>
      <c r="I50" s="23" t="s">
        <v>14</v>
      </c>
      <c r="J50" s="24" t="s">
        <v>14</v>
      </c>
      <c r="K50" s="24" t="s">
        <v>16</v>
      </c>
      <c r="L50" s="23" t="s">
        <v>13</v>
      </c>
      <c r="M50" s="87">
        <v>500</v>
      </c>
      <c r="N50" s="88">
        <v>0</v>
      </c>
      <c r="O50" s="89">
        <f t="shared" si="12"/>
        <v>500</v>
      </c>
      <c r="P50" s="90">
        <f t="shared" si="13"/>
        <v>500</v>
      </c>
      <c r="Q50" s="26"/>
      <c r="R50" s="27"/>
      <c r="S50" s="27"/>
      <c r="T50" s="27"/>
      <c r="U50" s="27"/>
      <c r="V50" s="27"/>
    </row>
    <row r="51" spans="1:22" ht="30" customHeight="1" x14ac:dyDescent="0.25">
      <c r="A51" s="19">
        <f t="shared" si="14"/>
        <v>52</v>
      </c>
      <c r="B51" s="20" t="s">
        <v>92</v>
      </c>
      <c r="C51" s="21" t="s">
        <v>100</v>
      </c>
      <c r="D51" s="20" t="s">
        <v>198</v>
      </c>
      <c r="E51" s="20" t="s">
        <v>294</v>
      </c>
      <c r="F51" s="20" t="s">
        <v>137</v>
      </c>
      <c r="G51" s="22" t="s">
        <v>139</v>
      </c>
      <c r="H51" s="22" t="s">
        <v>139</v>
      </c>
      <c r="I51" s="23" t="s">
        <v>14</v>
      </c>
      <c r="J51" s="24" t="s">
        <v>14</v>
      </c>
      <c r="K51" s="24" t="s">
        <v>16</v>
      </c>
      <c r="L51" s="23" t="s">
        <v>13</v>
      </c>
      <c r="M51" s="87">
        <v>500</v>
      </c>
      <c r="N51" s="88">
        <v>0</v>
      </c>
      <c r="O51" s="89">
        <f t="shared" si="12"/>
        <v>500</v>
      </c>
      <c r="P51" s="90">
        <f t="shared" si="13"/>
        <v>500</v>
      </c>
      <c r="Q51" s="26"/>
      <c r="R51" s="27"/>
      <c r="S51" s="27"/>
      <c r="T51" s="27"/>
      <c r="U51" s="27"/>
      <c r="V51" s="27"/>
    </row>
    <row r="52" spans="1:22" ht="30" customHeight="1" x14ac:dyDescent="0.25">
      <c r="A52" s="19">
        <f t="shared" si="14"/>
        <v>53</v>
      </c>
      <c r="B52" s="20" t="s">
        <v>92</v>
      </c>
      <c r="C52" s="21" t="s">
        <v>101</v>
      </c>
      <c r="D52" s="20" t="s">
        <v>199</v>
      </c>
      <c r="E52" s="20" t="s">
        <v>288</v>
      </c>
      <c r="F52" s="20" t="s">
        <v>137</v>
      </c>
      <c r="G52" s="22" t="s">
        <v>139</v>
      </c>
      <c r="H52" s="22" t="s">
        <v>139</v>
      </c>
      <c r="I52" s="23" t="s">
        <v>14</v>
      </c>
      <c r="J52" s="24" t="s">
        <v>14</v>
      </c>
      <c r="K52" s="24" t="s">
        <v>16</v>
      </c>
      <c r="L52" s="23" t="s">
        <v>13</v>
      </c>
      <c r="M52" s="87">
        <v>500</v>
      </c>
      <c r="N52" s="88">
        <v>0</v>
      </c>
      <c r="O52" s="89">
        <f t="shared" si="12"/>
        <v>500</v>
      </c>
      <c r="P52" s="90">
        <f t="shared" si="13"/>
        <v>500</v>
      </c>
      <c r="Q52" s="26"/>
      <c r="R52" s="27"/>
      <c r="S52" s="27"/>
      <c r="T52" s="27"/>
      <c r="U52" s="27"/>
      <c r="V52" s="27"/>
    </row>
    <row r="53" spans="1:22" ht="30" customHeight="1" x14ac:dyDescent="0.25">
      <c r="A53" s="19">
        <f>A76+1</f>
        <v>55</v>
      </c>
      <c r="B53" s="20" t="s">
        <v>105</v>
      </c>
      <c r="C53" s="21" t="s">
        <v>48</v>
      </c>
      <c r="D53" s="20" t="s">
        <v>200</v>
      </c>
      <c r="E53" s="20" t="s">
        <v>296</v>
      </c>
      <c r="F53" s="20" t="s">
        <v>131</v>
      </c>
      <c r="G53" s="22" t="s">
        <v>139</v>
      </c>
      <c r="H53" s="22" t="s">
        <v>139</v>
      </c>
      <c r="I53" s="23" t="s">
        <v>14</v>
      </c>
      <c r="J53" s="24" t="s">
        <v>14</v>
      </c>
      <c r="K53" s="24" t="s">
        <v>16</v>
      </c>
      <c r="L53" s="23" t="s">
        <v>13</v>
      </c>
      <c r="M53" s="87">
        <v>500</v>
      </c>
      <c r="N53" s="88">
        <v>0</v>
      </c>
      <c r="O53" s="89">
        <f t="shared" si="12"/>
        <v>500</v>
      </c>
      <c r="P53" s="90">
        <f t="shared" si="13"/>
        <v>500</v>
      </c>
      <c r="Q53" s="26"/>
      <c r="R53" s="27"/>
      <c r="S53" s="27"/>
      <c r="T53" s="27"/>
      <c r="U53" s="27"/>
      <c r="V53" s="27"/>
    </row>
    <row r="54" spans="1:22" ht="30" customHeight="1" x14ac:dyDescent="0.25">
      <c r="A54" s="19">
        <f>A53+1</f>
        <v>56</v>
      </c>
      <c r="B54" s="20" t="s">
        <v>105</v>
      </c>
      <c r="C54" s="21" t="s">
        <v>106</v>
      </c>
      <c r="D54" s="20" t="s">
        <v>201</v>
      </c>
      <c r="E54" s="20" t="s">
        <v>253</v>
      </c>
      <c r="F54" s="20" t="s">
        <v>131</v>
      </c>
      <c r="G54" s="22" t="s">
        <v>139</v>
      </c>
      <c r="H54" s="22" t="s">
        <v>139</v>
      </c>
      <c r="I54" s="23" t="s">
        <v>14</v>
      </c>
      <c r="J54" s="24" t="s">
        <v>14</v>
      </c>
      <c r="K54" s="24" t="s">
        <v>16</v>
      </c>
      <c r="L54" s="23" t="s">
        <v>12</v>
      </c>
      <c r="M54" s="87">
        <v>500</v>
      </c>
      <c r="N54" s="88">
        <v>0</v>
      </c>
      <c r="O54" s="89">
        <f t="shared" si="12"/>
        <v>500</v>
      </c>
      <c r="P54" s="90">
        <f t="shared" si="13"/>
        <v>500</v>
      </c>
      <c r="Q54" s="26"/>
      <c r="R54" s="27"/>
      <c r="S54" s="27"/>
      <c r="T54" s="27"/>
      <c r="U54" s="27"/>
      <c r="V54" s="27"/>
    </row>
    <row r="55" spans="1:22" ht="30" customHeight="1" x14ac:dyDescent="0.25">
      <c r="A55" s="19">
        <f>A54+1</f>
        <v>57</v>
      </c>
      <c r="B55" s="20" t="s">
        <v>105</v>
      </c>
      <c r="C55" s="21" t="s">
        <v>107</v>
      </c>
      <c r="D55" s="34" t="s">
        <v>202</v>
      </c>
      <c r="E55" s="34" t="s">
        <v>297</v>
      </c>
      <c r="F55" s="20" t="s">
        <v>131</v>
      </c>
      <c r="G55" s="22" t="s">
        <v>139</v>
      </c>
      <c r="H55" s="22" t="s">
        <v>139</v>
      </c>
      <c r="I55" s="23" t="s">
        <v>14</v>
      </c>
      <c r="J55" s="24" t="s">
        <v>14</v>
      </c>
      <c r="K55" s="24" t="s">
        <v>16</v>
      </c>
      <c r="L55" s="23" t="s">
        <v>13</v>
      </c>
      <c r="M55" s="87">
        <v>500</v>
      </c>
      <c r="N55" s="88">
        <v>0</v>
      </c>
      <c r="O55" s="89">
        <f t="shared" si="12"/>
        <v>500</v>
      </c>
      <c r="P55" s="90">
        <f t="shared" si="13"/>
        <v>500</v>
      </c>
      <c r="Q55" s="26"/>
      <c r="R55" s="27"/>
      <c r="S55" s="27"/>
      <c r="T55" s="27"/>
      <c r="U55" s="27"/>
      <c r="V55" s="27"/>
    </row>
    <row r="56" spans="1:22" ht="30" customHeight="1" x14ac:dyDescent="0.25">
      <c r="A56" s="93">
        <f>A77+1</f>
        <v>59</v>
      </c>
      <c r="B56" s="94" t="s">
        <v>108</v>
      </c>
      <c r="C56" s="157" t="s">
        <v>110</v>
      </c>
      <c r="D56" s="94" t="s">
        <v>237</v>
      </c>
      <c r="E56" s="94" t="s">
        <v>299</v>
      </c>
      <c r="F56" s="94" t="s">
        <v>131</v>
      </c>
      <c r="G56" s="95" t="s">
        <v>139</v>
      </c>
      <c r="H56" s="95" t="s">
        <v>139</v>
      </c>
      <c r="I56" s="137" t="s">
        <v>14</v>
      </c>
      <c r="J56" s="138" t="s">
        <v>14</v>
      </c>
      <c r="K56" s="138" t="s">
        <v>16</v>
      </c>
      <c r="L56" s="137" t="s">
        <v>12</v>
      </c>
      <c r="M56" s="87">
        <v>500</v>
      </c>
      <c r="N56" s="87">
        <v>0</v>
      </c>
      <c r="O56" s="89">
        <f t="shared" si="12"/>
        <v>500</v>
      </c>
      <c r="P56" s="90">
        <f t="shared" si="13"/>
        <v>500</v>
      </c>
      <c r="Q56" s="26"/>
      <c r="R56" s="27"/>
      <c r="S56" s="27"/>
      <c r="T56" s="27"/>
      <c r="U56" s="27"/>
      <c r="V56" s="27"/>
    </row>
    <row r="57" spans="1:22" ht="30" customHeight="1" x14ac:dyDescent="0.25">
      <c r="A57" s="19">
        <f>A79+1</f>
        <v>62</v>
      </c>
      <c r="B57" s="20" t="s">
        <v>111</v>
      </c>
      <c r="C57" s="21" t="s">
        <v>48</v>
      </c>
      <c r="D57" s="20" t="s">
        <v>203</v>
      </c>
      <c r="E57" s="20" t="s">
        <v>302</v>
      </c>
      <c r="F57" s="20" t="s">
        <v>131</v>
      </c>
      <c r="G57" s="22" t="s">
        <v>139</v>
      </c>
      <c r="H57" s="22" t="s">
        <v>139</v>
      </c>
      <c r="I57" s="23" t="s">
        <v>14</v>
      </c>
      <c r="J57" s="24" t="s">
        <v>14</v>
      </c>
      <c r="K57" s="24" t="s">
        <v>16</v>
      </c>
      <c r="L57" s="23" t="s">
        <v>13</v>
      </c>
      <c r="M57" s="88">
        <v>500</v>
      </c>
      <c r="N57" s="88">
        <v>0</v>
      </c>
      <c r="O57" s="89">
        <f t="shared" si="12"/>
        <v>500</v>
      </c>
      <c r="P57" s="90">
        <f t="shared" si="13"/>
        <v>500</v>
      </c>
      <c r="Q57" s="26"/>
      <c r="R57" s="27"/>
      <c r="S57" s="27"/>
      <c r="T57" s="27"/>
      <c r="U57" s="27"/>
      <c r="V57" s="27"/>
    </row>
    <row r="58" spans="1:22" ht="30" customHeight="1" x14ac:dyDescent="0.25">
      <c r="A58" s="19">
        <f>A57+1</f>
        <v>63</v>
      </c>
      <c r="B58" s="20" t="s">
        <v>114</v>
      </c>
      <c r="C58" s="21" t="s">
        <v>115</v>
      </c>
      <c r="D58" s="20" t="s">
        <v>204</v>
      </c>
      <c r="E58" s="20" t="s">
        <v>303</v>
      </c>
      <c r="F58" s="20" t="s">
        <v>138</v>
      </c>
      <c r="G58" s="22" t="s">
        <v>139</v>
      </c>
      <c r="H58" s="22" t="s">
        <v>139</v>
      </c>
      <c r="I58" s="23" t="s">
        <v>14</v>
      </c>
      <c r="J58" s="24" t="s">
        <v>14</v>
      </c>
      <c r="K58" s="24" t="s">
        <v>16</v>
      </c>
      <c r="L58" s="23" t="s">
        <v>13</v>
      </c>
      <c r="M58" s="88">
        <v>800</v>
      </c>
      <c r="N58" s="88">
        <v>0</v>
      </c>
      <c r="O58" s="89">
        <f t="shared" si="12"/>
        <v>800</v>
      </c>
      <c r="P58" s="90">
        <f t="shared" si="13"/>
        <v>800</v>
      </c>
      <c r="Q58" s="26"/>
      <c r="R58" s="27"/>
      <c r="S58" s="27"/>
      <c r="T58" s="27"/>
      <c r="U58" s="27"/>
      <c r="V58" s="27"/>
    </row>
    <row r="59" spans="1:22" ht="30" customHeight="1" x14ac:dyDescent="0.25">
      <c r="A59" s="19">
        <f>A58+1</f>
        <v>64</v>
      </c>
      <c r="B59" s="20" t="s">
        <v>114</v>
      </c>
      <c r="C59" s="21" t="s">
        <v>116</v>
      </c>
      <c r="D59" s="156" t="s">
        <v>205</v>
      </c>
      <c r="E59" s="20" t="s">
        <v>304</v>
      </c>
      <c r="F59" s="20" t="s">
        <v>138</v>
      </c>
      <c r="G59" s="22" t="s">
        <v>139</v>
      </c>
      <c r="H59" s="22" t="s">
        <v>139</v>
      </c>
      <c r="I59" s="23" t="s">
        <v>14</v>
      </c>
      <c r="J59" s="24" t="s">
        <v>14</v>
      </c>
      <c r="K59" s="24" t="s">
        <v>16</v>
      </c>
      <c r="L59" s="23" t="s">
        <v>12</v>
      </c>
      <c r="M59" s="88">
        <v>500</v>
      </c>
      <c r="N59" s="88">
        <v>0</v>
      </c>
      <c r="O59" s="89">
        <f t="shared" si="12"/>
        <v>500</v>
      </c>
      <c r="P59" s="90">
        <f t="shared" si="13"/>
        <v>500</v>
      </c>
      <c r="Q59" s="26"/>
      <c r="R59" s="27"/>
      <c r="S59" s="27"/>
      <c r="T59" s="27"/>
      <c r="U59" s="27"/>
      <c r="V59" s="27"/>
    </row>
    <row r="60" spans="1:22" ht="30" customHeight="1" x14ac:dyDescent="0.25">
      <c r="A60" s="19">
        <f>A81+1</f>
        <v>67</v>
      </c>
      <c r="B60" s="20" t="s">
        <v>117</v>
      </c>
      <c r="C60" s="21" t="s">
        <v>121</v>
      </c>
      <c r="D60" s="20" t="s">
        <v>206</v>
      </c>
      <c r="E60" s="20" t="s">
        <v>268</v>
      </c>
      <c r="F60" s="20" t="s">
        <v>131</v>
      </c>
      <c r="G60" s="22" t="s">
        <v>139</v>
      </c>
      <c r="H60" s="22" t="s">
        <v>139</v>
      </c>
      <c r="I60" s="23" t="s">
        <v>14</v>
      </c>
      <c r="J60" s="24" t="s">
        <v>14</v>
      </c>
      <c r="K60" s="24" t="s">
        <v>16</v>
      </c>
      <c r="L60" s="23" t="s">
        <v>13</v>
      </c>
      <c r="M60" s="88">
        <v>500</v>
      </c>
      <c r="N60" s="88">
        <v>0</v>
      </c>
      <c r="O60" s="89">
        <f t="shared" si="12"/>
        <v>500</v>
      </c>
      <c r="P60" s="90">
        <f t="shared" si="13"/>
        <v>500</v>
      </c>
      <c r="Q60" s="26"/>
      <c r="R60" s="27"/>
      <c r="S60" s="27"/>
      <c r="T60" s="27"/>
      <c r="U60" s="27"/>
      <c r="V60" s="27"/>
    </row>
    <row r="61" spans="1:22" ht="30" customHeight="1" x14ac:dyDescent="0.25">
      <c r="A61" s="19">
        <f>A60+1</f>
        <v>68</v>
      </c>
      <c r="B61" s="20" t="s">
        <v>117</v>
      </c>
      <c r="C61" s="21" t="s">
        <v>122</v>
      </c>
      <c r="D61" s="20" t="s">
        <v>207</v>
      </c>
      <c r="E61" s="20" t="s">
        <v>301</v>
      </c>
      <c r="F61" s="20" t="s">
        <v>131</v>
      </c>
      <c r="G61" s="22" t="s">
        <v>139</v>
      </c>
      <c r="H61" s="22" t="s">
        <v>139</v>
      </c>
      <c r="I61" s="23" t="s">
        <v>14</v>
      </c>
      <c r="J61" s="24" t="s">
        <v>14</v>
      </c>
      <c r="K61" s="24" t="s">
        <v>16</v>
      </c>
      <c r="L61" s="23" t="s">
        <v>13</v>
      </c>
      <c r="M61" s="88">
        <v>500</v>
      </c>
      <c r="N61" s="88">
        <v>0</v>
      </c>
      <c r="O61" s="89">
        <f t="shared" si="12"/>
        <v>500</v>
      </c>
      <c r="P61" s="90">
        <f t="shared" si="13"/>
        <v>500</v>
      </c>
      <c r="Q61" s="26"/>
      <c r="R61" s="27"/>
      <c r="S61" s="27"/>
      <c r="T61" s="27"/>
      <c r="U61" s="27"/>
      <c r="V61" s="27"/>
    </row>
    <row r="62" spans="1:22" ht="30" customHeight="1" x14ac:dyDescent="0.25">
      <c r="A62" s="19">
        <f>A61+1</f>
        <v>69</v>
      </c>
      <c r="B62" s="20" t="s">
        <v>117</v>
      </c>
      <c r="C62" s="21" t="s">
        <v>123</v>
      </c>
      <c r="D62" s="20" t="s">
        <v>208</v>
      </c>
      <c r="E62" s="20" t="s">
        <v>301</v>
      </c>
      <c r="F62" s="20" t="s">
        <v>131</v>
      </c>
      <c r="G62" s="22" t="s">
        <v>139</v>
      </c>
      <c r="H62" s="22" t="s">
        <v>139</v>
      </c>
      <c r="I62" s="23" t="s">
        <v>14</v>
      </c>
      <c r="J62" s="24" t="s">
        <v>14</v>
      </c>
      <c r="K62" s="24" t="s">
        <v>16</v>
      </c>
      <c r="L62" s="23" t="s">
        <v>13</v>
      </c>
      <c r="M62" s="88">
        <v>500</v>
      </c>
      <c r="N62" s="88">
        <v>0</v>
      </c>
      <c r="O62" s="89">
        <f t="shared" si="12"/>
        <v>500</v>
      </c>
      <c r="P62" s="90">
        <f t="shared" si="13"/>
        <v>500</v>
      </c>
      <c r="Q62" s="26"/>
      <c r="R62" s="27"/>
      <c r="S62" s="27"/>
      <c r="T62" s="27"/>
      <c r="U62" s="27"/>
      <c r="V62" s="27"/>
    </row>
    <row r="63" spans="1:22" ht="20.100000000000001" customHeight="1" x14ac:dyDescent="0.25">
      <c r="A63" s="178" t="s">
        <v>469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80"/>
      <c r="N63" s="146"/>
      <c r="O63" s="147">
        <f>SUM(O8:O62)</f>
        <v>27800</v>
      </c>
      <c r="P63" s="90"/>
      <c r="Q63" s="26"/>
      <c r="R63" s="27"/>
      <c r="S63" s="27"/>
      <c r="T63" s="27"/>
      <c r="U63" s="27"/>
      <c r="V63" s="27"/>
    </row>
    <row r="64" spans="1:22" ht="20.100000000000001" customHeight="1" x14ac:dyDescent="0.25">
      <c r="A64" s="169" t="s">
        <v>470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1"/>
      <c r="N64" s="148">
        <f>SUM(N19:N31)</f>
        <v>0</v>
      </c>
      <c r="O64" s="149"/>
      <c r="P64" s="92">
        <f>SUM(P19:P31)</f>
        <v>6500</v>
      </c>
      <c r="Q64" s="26"/>
      <c r="R64" s="27"/>
      <c r="S64" s="27"/>
      <c r="T64" s="27"/>
      <c r="U64" s="27"/>
      <c r="V64" s="27"/>
    </row>
    <row r="65" spans="1:22" ht="24.95" customHeight="1" x14ac:dyDescent="0.25">
      <c r="A65" s="19">
        <f>A15+1</f>
        <v>9</v>
      </c>
      <c r="B65" s="28" t="s">
        <v>18</v>
      </c>
      <c r="C65" s="29" t="s">
        <v>25</v>
      </c>
      <c r="D65" s="140" t="s">
        <v>211</v>
      </c>
      <c r="E65" s="28" t="s">
        <v>248</v>
      </c>
      <c r="F65" s="28" t="s">
        <v>129</v>
      </c>
      <c r="G65" s="22" t="s">
        <v>139</v>
      </c>
      <c r="H65" s="22" t="s">
        <v>139</v>
      </c>
      <c r="I65" s="30" t="s">
        <v>26</v>
      </c>
      <c r="J65" s="31" t="s">
        <v>27</v>
      </c>
      <c r="K65" s="31" t="s">
        <v>16</v>
      </c>
      <c r="L65" s="30" t="s">
        <v>12</v>
      </c>
      <c r="M65" s="87">
        <v>1200</v>
      </c>
      <c r="N65" s="91">
        <v>0</v>
      </c>
      <c r="O65" s="89">
        <f>M65-N65</f>
        <v>1200</v>
      </c>
      <c r="P65" s="90">
        <f>M65-N65</f>
        <v>1200</v>
      </c>
      <c r="Q65" s="26"/>
      <c r="R65" s="27"/>
      <c r="S65" s="27"/>
      <c r="T65" s="27"/>
      <c r="U65" s="27"/>
      <c r="V65" s="27"/>
    </row>
    <row r="66" spans="1:22" ht="24.95" customHeight="1" x14ac:dyDescent="0.25">
      <c r="A66" s="19">
        <f>A65+1</f>
        <v>10</v>
      </c>
      <c r="B66" s="28" t="s">
        <v>18</v>
      </c>
      <c r="C66" s="29" t="s">
        <v>28</v>
      </c>
      <c r="D66" s="140" t="s">
        <v>212</v>
      </c>
      <c r="E66" s="28" t="s">
        <v>249</v>
      </c>
      <c r="F66" s="28" t="s">
        <v>129</v>
      </c>
      <c r="G66" s="22" t="s">
        <v>139</v>
      </c>
      <c r="H66" s="22" t="s">
        <v>139</v>
      </c>
      <c r="I66" s="30" t="s">
        <v>35</v>
      </c>
      <c r="J66" s="31" t="s">
        <v>29</v>
      </c>
      <c r="K66" s="31" t="s">
        <v>16</v>
      </c>
      <c r="L66" s="30" t="s">
        <v>13</v>
      </c>
      <c r="M66" s="87">
        <v>1200</v>
      </c>
      <c r="N66" s="91">
        <v>0</v>
      </c>
      <c r="O66" s="89">
        <f>M66-N66</f>
        <v>1200</v>
      </c>
      <c r="P66" s="90">
        <f>M66-N66</f>
        <v>1200</v>
      </c>
      <c r="Q66" s="26"/>
      <c r="R66" s="27"/>
      <c r="S66" s="27"/>
      <c r="T66" s="27"/>
      <c r="U66" s="27"/>
      <c r="V66" s="27"/>
    </row>
    <row r="67" spans="1:22" ht="24.95" customHeight="1" x14ac:dyDescent="0.25">
      <c r="A67" s="19" t="e">
        <f>#REF!+1</f>
        <v>#REF!</v>
      </c>
      <c r="B67" s="28" t="s">
        <v>18</v>
      </c>
      <c r="C67" s="29" t="s">
        <v>31</v>
      </c>
      <c r="D67" s="140" t="s">
        <v>213</v>
      </c>
      <c r="E67" s="28" t="s">
        <v>251</v>
      </c>
      <c r="F67" s="28" t="s">
        <v>129</v>
      </c>
      <c r="G67" s="22" t="s">
        <v>139</v>
      </c>
      <c r="H67" s="22" t="s">
        <v>139</v>
      </c>
      <c r="I67" s="30" t="s">
        <v>32</v>
      </c>
      <c r="J67" s="31" t="s">
        <v>33</v>
      </c>
      <c r="K67" s="31" t="s">
        <v>16</v>
      </c>
      <c r="L67" s="30" t="s">
        <v>13</v>
      </c>
      <c r="M67" s="87">
        <v>1200</v>
      </c>
      <c r="N67" s="91">
        <v>0</v>
      </c>
      <c r="O67" s="89">
        <f>M67-N67</f>
        <v>1200</v>
      </c>
      <c r="P67" s="90">
        <f>M67-N67</f>
        <v>1200</v>
      </c>
      <c r="Q67" s="26"/>
      <c r="R67" s="27"/>
      <c r="S67" s="27"/>
      <c r="T67" s="27"/>
      <c r="U67" s="27"/>
      <c r="V67" s="27"/>
    </row>
    <row r="68" spans="1:22" ht="24.95" customHeight="1" x14ac:dyDescent="0.25">
      <c r="A68" s="19" t="e">
        <f>A67+1</f>
        <v>#REF!</v>
      </c>
      <c r="B68" s="20" t="s">
        <v>18</v>
      </c>
      <c r="C68" s="21" t="s">
        <v>36</v>
      </c>
      <c r="D68" s="32" t="s">
        <v>214</v>
      </c>
      <c r="E68" s="20" t="s">
        <v>252</v>
      </c>
      <c r="F68" s="20" t="s">
        <v>129</v>
      </c>
      <c r="G68" s="22" t="s">
        <v>139</v>
      </c>
      <c r="H68" s="22" t="s">
        <v>139</v>
      </c>
      <c r="I68" s="23" t="s">
        <v>37</v>
      </c>
      <c r="J68" s="24" t="s">
        <v>14</v>
      </c>
      <c r="K68" s="24" t="s">
        <v>16</v>
      </c>
      <c r="L68" s="23" t="s">
        <v>13</v>
      </c>
      <c r="M68" s="87">
        <v>1200</v>
      </c>
      <c r="N68" s="88">
        <v>0</v>
      </c>
      <c r="O68" s="89">
        <f>M68-N68</f>
        <v>1200</v>
      </c>
      <c r="P68" s="90">
        <f>M68-N68</f>
        <v>1200</v>
      </c>
      <c r="Q68" s="26"/>
      <c r="R68" s="27"/>
      <c r="S68" s="27"/>
      <c r="T68" s="27"/>
      <c r="U68" s="27"/>
      <c r="V68" s="27"/>
    </row>
    <row r="69" spans="1:22" ht="24" customHeight="1" x14ac:dyDescent="0.25">
      <c r="A69" s="19">
        <f>A31+1</f>
        <v>26</v>
      </c>
      <c r="B69" s="20" t="s">
        <v>65</v>
      </c>
      <c r="C69" s="21" t="s">
        <v>66</v>
      </c>
      <c r="D69" s="28" t="s">
        <v>216</v>
      </c>
      <c r="E69" s="28" t="s">
        <v>270</v>
      </c>
      <c r="F69" s="20" t="s">
        <v>131</v>
      </c>
      <c r="G69" s="22" t="s">
        <v>139</v>
      </c>
      <c r="H69" s="22" t="s">
        <v>139</v>
      </c>
      <c r="I69" s="23" t="s">
        <v>50</v>
      </c>
      <c r="J69" s="24" t="s">
        <v>14</v>
      </c>
      <c r="K69" s="24" t="s">
        <v>67</v>
      </c>
      <c r="L69" s="23" t="s">
        <v>13</v>
      </c>
      <c r="M69" s="87">
        <v>1200</v>
      </c>
      <c r="N69" s="88">
        <v>0</v>
      </c>
      <c r="O69" s="89">
        <f t="shared" ref="O69:O75" si="15">M69-N69</f>
        <v>1200</v>
      </c>
      <c r="P69" s="90">
        <f t="shared" ref="P69:P75" si="16">M69-N69</f>
        <v>1200</v>
      </c>
      <c r="Q69" s="26"/>
      <c r="R69" s="27"/>
      <c r="S69" s="27"/>
      <c r="T69" s="27"/>
      <c r="U69" s="27"/>
      <c r="V69" s="27"/>
    </row>
    <row r="70" spans="1:22" ht="24" customHeight="1" x14ac:dyDescent="0.25">
      <c r="A70" s="19">
        <f>A69+1</f>
        <v>27</v>
      </c>
      <c r="B70" s="20" t="s">
        <v>65</v>
      </c>
      <c r="C70" s="21" t="s">
        <v>66</v>
      </c>
      <c r="D70" s="28" t="s">
        <v>217</v>
      </c>
      <c r="E70" s="28" t="s">
        <v>271</v>
      </c>
      <c r="F70" s="20" t="s">
        <v>131</v>
      </c>
      <c r="G70" s="22" t="s">
        <v>139</v>
      </c>
      <c r="H70" s="22" t="s">
        <v>139</v>
      </c>
      <c r="I70" s="23" t="s">
        <v>50</v>
      </c>
      <c r="J70" s="24" t="s">
        <v>14</v>
      </c>
      <c r="K70" s="24" t="s">
        <v>68</v>
      </c>
      <c r="L70" s="23" t="s">
        <v>13</v>
      </c>
      <c r="M70" s="87">
        <v>1200</v>
      </c>
      <c r="N70" s="88">
        <v>0</v>
      </c>
      <c r="O70" s="89">
        <f t="shared" si="15"/>
        <v>1200</v>
      </c>
      <c r="P70" s="90">
        <f t="shared" si="16"/>
        <v>1200</v>
      </c>
      <c r="Q70" s="26"/>
      <c r="R70" s="27"/>
      <c r="S70" s="27"/>
      <c r="T70" s="27"/>
      <c r="U70" s="27"/>
      <c r="V70" s="27"/>
    </row>
    <row r="71" spans="1:22" ht="20.25" customHeight="1" x14ac:dyDescent="0.25">
      <c r="A71" s="19">
        <f>A28+1</f>
        <v>22</v>
      </c>
      <c r="B71" s="28" t="s">
        <v>57</v>
      </c>
      <c r="C71" s="29" t="s">
        <v>143</v>
      </c>
      <c r="D71" s="28" t="s">
        <v>215</v>
      </c>
      <c r="E71" s="28" t="s">
        <v>265</v>
      </c>
      <c r="F71" s="28" t="s">
        <v>133</v>
      </c>
      <c r="G71" s="22" t="s">
        <v>139</v>
      </c>
      <c r="H71" s="22" t="s">
        <v>139</v>
      </c>
      <c r="I71" s="30" t="s">
        <v>14</v>
      </c>
      <c r="J71" s="31" t="s">
        <v>14</v>
      </c>
      <c r="K71" s="31" t="s">
        <v>16</v>
      </c>
      <c r="L71" s="30" t="s">
        <v>12</v>
      </c>
      <c r="M71" s="87">
        <v>1200</v>
      </c>
      <c r="N71" s="91">
        <v>0</v>
      </c>
      <c r="O71" s="89">
        <f>M71-N71</f>
        <v>1200</v>
      </c>
      <c r="P71" s="90">
        <f>M71-N71</f>
        <v>1200</v>
      </c>
      <c r="Q71" s="26"/>
      <c r="R71" s="27"/>
      <c r="S71" s="27"/>
      <c r="T71" s="27"/>
      <c r="U71" s="27"/>
      <c r="V71" s="27"/>
    </row>
    <row r="72" spans="1:22" ht="18" customHeight="1" x14ac:dyDescent="0.25">
      <c r="A72" s="19">
        <f>A43+1</f>
        <v>40</v>
      </c>
      <c r="B72" s="20" t="s">
        <v>76</v>
      </c>
      <c r="C72" s="21" t="s">
        <v>45</v>
      </c>
      <c r="D72" s="20" t="s">
        <v>218</v>
      </c>
      <c r="E72" s="20" t="s">
        <v>284</v>
      </c>
      <c r="F72" s="20" t="s">
        <v>398</v>
      </c>
      <c r="G72" s="22" t="s">
        <v>139</v>
      </c>
      <c r="H72" s="22" t="s">
        <v>139</v>
      </c>
      <c r="I72" s="23" t="s">
        <v>42</v>
      </c>
      <c r="J72" s="24" t="s">
        <v>14</v>
      </c>
      <c r="K72" s="24" t="s">
        <v>80</v>
      </c>
      <c r="L72" s="23" t="s">
        <v>13</v>
      </c>
      <c r="M72" s="87">
        <v>1200</v>
      </c>
      <c r="N72" s="88">
        <v>0</v>
      </c>
      <c r="O72" s="89">
        <f t="shared" si="15"/>
        <v>1200</v>
      </c>
      <c r="P72" s="90">
        <f t="shared" si="16"/>
        <v>1200</v>
      </c>
      <c r="Q72" s="26"/>
      <c r="R72" s="27"/>
      <c r="S72" s="27"/>
      <c r="T72" s="27"/>
      <c r="U72" s="27"/>
      <c r="V72" s="27"/>
    </row>
    <row r="73" spans="1:22" ht="18" customHeight="1" x14ac:dyDescent="0.25">
      <c r="A73" s="19">
        <f t="shared" ref="A73:A75" si="17">A72+1</f>
        <v>41</v>
      </c>
      <c r="B73" s="20" t="s">
        <v>76</v>
      </c>
      <c r="C73" s="21" t="s">
        <v>81</v>
      </c>
      <c r="D73" s="20" t="s">
        <v>219</v>
      </c>
      <c r="E73" s="20" t="s">
        <v>283</v>
      </c>
      <c r="F73" s="20" t="s">
        <v>398</v>
      </c>
      <c r="G73" s="22" t="s">
        <v>139</v>
      </c>
      <c r="H73" s="22" t="s">
        <v>139</v>
      </c>
      <c r="I73" s="23" t="s">
        <v>50</v>
      </c>
      <c r="J73" s="24" t="s">
        <v>14</v>
      </c>
      <c r="K73" s="24" t="s">
        <v>82</v>
      </c>
      <c r="L73" s="23" t="s">
        <v>13</v>
      </c>
      <c r="M73" s="87">
        <v>1200</v>
      </c>
      <c r="N73" s="88">
        <v>0</v>
      </c>
      <c r="O73" s="89">
        <f t="shared" si="15"/>
        <v>1200</v>
      </c>
      <c r="P73" s="90">
        <f t="shared" si="16"/>
        <v>1200</v>
      </c>
      <c r="Q73" s="26"/>
      <c r="R73" s="27"/>
      <c r="S73" s="27"/>
      <c r="T73" s="27"/>
      <c r="U73" s="27"/>
      <c r="V73" s="27"/>
    </row>
    <row r="74" spans="1:22" ht="18" customHeight="1" x14ac:dyDescent="0.25">
      <c r="A74" s="19">
        <f t="shared" si="17"/>
        <v>42</v>
      </c>
      <c r="B74" s="20" t="s">
        <v>76</v>
      </c>
      <c r="C74" s="21" t="s">
        <v>83</v>
      </c>
      <c r="D74" s="20" t="s">
        <v>220</v>
      </c>
      <c r="E74" s="20" t="s">
        <v>285</v>
      </c>
      <c r="F74" s="20" t="s">
        <v>398</v>
      </c>
      <c r="G74" s="22" t="s">
        <v>139</v>
      </c>
      <c r="H74" s="22" t="s">
        <v>139</v>
      </c>
      <c r="I74" s="23" t="s">
        <v>14</v>
      </c>
      <c r="J74" s="24" t="s">
        <v>14</v>
      </c>
      <c r="K74" s="24">
        <v>21052830</v>
      </c>
      <c r="L74" s="23" t="s">
        <v>13</v>
      </c>
      <c r="M74" s="87">
        <v>1200</v>
      </c>
      <c r="N74" s="88">
        <v>0</v>
      </c>
      <c r="O74" s="89">
        <f t="shared" si="15"/>
        <v>1200</v>
      </c>
      <c r="P74" s="90">
        <f t="shared" si="16"/>
        <v>1200</v>
      </c>
      <c r="Q74" s="26"/>
      <c r="R74" s="27"/>
      <c r="S74" s="27"/>
      <c r="T74" s="27"/>
      <c r="U74" s="27"/>
      <c r="V74" s="27"/>
    </row>
    <row r="75" spans="1:22" ht="18" customHeight="1" x14ac:dyDescent="0.25">
      <c r="A75" s="19">
        <f t="shared" si="17"/>
        <v>43</v>
      </c>
      <c r="B75" s="20" t="s">
        <v>76</v>
      </c>
      <c r="C75" s="21" t="s">
        <v>84</v>
      </c>
      <c r="D75" s="20" t="s">
        <v>221</v>
      </c>
      <c r="E75" s="20" t="s">
        <v>286</v>
      </c>
      <c r="F75" s="20" t="s">
        <v>398</v>
      </c>
      <c r="G75" s="22" t="s">
        <v>139</v>
      </c>
      <c r="H75" s="22" t="s">
        <v>139</v>
      </c>
      <c r="I75" s="23" t="s">
        <v>50</v>
      </c>
      <c r="J75" s="24" t="s">
        <v>14</v>
      </c>
      <c r="K75" s="24" t="s">
        <v>85</v>
      </c>
      <c r="L75" s="23" t="s">
        <v>12</v>
      </c>
      <c r="M75" s="87">
        <v>1200</v>
      </c>
      <c r="N75" s="88">
        <v>0</v>
      </c>
      <c r="O75" s="89">
        <f t="shared" si="15"/>
        <v>1200</v>
      </c>
      <c r="P75" s="90">
        <f t="shared" si="16"/>
        <v>1200</v>
      </c>
      <c r="Q75" s="26"/>
      <c r="R75" s="27"/>
      <c r="S75" s="27"/>
      <c r="T75" s="27"/>
      <c r="U75" s="27"/>
      <c r="V75" s="27"/>
    </row>
    <row r="76" spans="1:22" ht="27.75" customHeight="1" x14ac:dyDescent="0.25">
      <c r="A76" s="19">
        <f>A52+1</f>
        <v>54</v>
      </c>
      <c r="B76" s="20" t="s">
        <v>92</v>
      </c>
      <c r="C76" s="21" t="s">
        <v>102</v>
      </c>
      <c r="D76" s="20" t="s">
        <v>222</v>
      </c>
      <c r="E76" s="20" t="s">
        <v>295</v>
      </c>
      <c r="F76" s="20" t="s">
        <v>137</v>
      </c>
      <c r="G76" s="22" t="s">
        <v>139</v>
      </c>
      <c r="H76" s="22" t="s">
        <v>139</v>
      </c>
      <c r="I76" s="23" t="s">
        <v>103</v>
      </c>
      <c r="J76" s="24" t="s">
        <v>14</v>
      </c>
      <c r="K76" s="24" t="s">
        <v>16</v>
      </c>
      <c r="L76" s="23" t="s">
        <v>13</v>
      </c>
      <c r="M76" s="87">
        <v>1200</v>
      </c>
      <c r="N76" s="88">
        <v>0</v>
      </c>
      <c r="O76" s="89">
        <f>M76-N76</f>
        <v>1200</v>
      </c>
      <c r="P76" s="90">
        <f>M76-N76</f>
        <v>1200</v>
      </c>
      <c r="Q76" s="26"/>
      <c r="R76" s="27"/>
      <c r="S76" s="27"/>
      <c r="T76" s="27"/>
      <c r="U76" s="27"/>
      <c r="V76" s="27"/>
    </row>
    <row r="77" spans="1:22" ht="24" customHeight="1" x14ac:dyDescent="0.25">
      <c r="A77" s="19">
        <f>A55+1</f>
        <v>58</v>
      </c>
      <c r="B77" s="20" t="s">
        <v>108</v>
      </c>
      <c r="C77" s="21" t="s">
        <v>45</v>
      </c>
      <c r="D77" s="20" t="s">
        <v>223</v>
      </c>
      <c r="E77" s="20" t="s">
        <v>298</v>
      </c>
      <c r="F77" s="20" t="s">
        <v>131</v>
      </c>
      <c r="G77" s="22" t="s">
        <v>139</v>
      </c>
      <c r="H77" s="22" t="s">
        <v>139</v>
      </c>
      <c r="I77" s="23" t="s">
        <v>42</v>
      </c>
      <c r="J77" s="24" t="s">
        <v>14</v>
      </c>
      <c r="K77" s="24" t="s">
        <v>109</v>
      </c>
      <c r="L77" s="23" t="s">
        <v>12</v>
      </c>
      <c r="M77" s="88">
        <v>1200</v>
      </c>
      <c r="N77" s="88">
        <v>0</v>
      </c>
      <c r="O77" s="89">
        <f t="shared" ref="O77:O83" si="18">M77-N77</f>
        <v>1200</v>
      </c>
      <c r="P77" s="90">
        <f t="shared" ref="P77:P83" si="19">M77-N77</f>
        <v>1200</v>
      </c>
      <c r="Q77" s="26"/>
      <c r="R77" s="27"/>
      <c r="S77" s="27"/>
      <c r="T77" s="27"/>
      <c r="U77" s="27"/>
      <c r="V77" s="27"/>
    </row>
    <row r="78" spans="1:22" ht="27" customHeight="1" x14ac:dyDescent="0.25">
      <c r="A78" s="19">
        <f>A56+1</f>
        <v>60</v>
      </c>
      <c r="B78" s="20" t="s">
        <v>111</v>
      </c>
      <c r="C78" s="21" t="s">
        <v>112</v>
      </c>
      <c r="D78" s="20" t="s">
        <v>224</v>
      </c>
      <c r="E78" s="20" t="s">
        <v>265</v>
      </c>
      <c r="F78" s="20" t="s">
        <v>131</v>
      </c>
      <c r="G78" s="22" t="s">
        <v>139</v>
      </c>
      <c r="H78" s="22" t="s">
        <v>139</v>
      </c>
      <c r="I78" s="23" t="s">
        <v>34</v>
      </c>
      <c r="J78" s="24" t="s">
        <v>14</v>
      </c>
      <c r="K78" s="24" t="s">
        <v>16</v>
      </c>
      <c r="L78" s="23" t="s">
        <v>13</v>
      </c>
      <c r="M78" s="88">
        <v>1200</v>
      </c>
      <c r="N78" s="88">
        <v>0</v>
      </c>
      <c r="O78" s="89">
        <f t="shared" si="18"/>
        <v>1200</v>
      </c>
      <c r="P78" s="90">
        <f t="shared" si="19"/>
        <v>1200</v>
      </c>
      <c r="Q78" s="26"/>
      <c r="R78" s="27"/>
      <c r="S78" s="27"/>
      <c r="T78" s="27"/>
      <c r="U78" s="27"/>
      <c r="V78" s="27"/>
    </row>
    <row r="79" spans="1:22" ht="27" customHeight="1" x14ac:dyDescent="0.25">
      <c r="A79" s="19">
        <f t="shared" ref="A79:A83" si="20">A78+1</f>
        <v>61</v>
      </c>
      <c r="B79" s="20" t="s">
        <v>111</v>
      </c>
      <c r="C79" s="21" t="s">
        <v>49</v>
      </c>
      <c r="D79" s="20" t="s">
        <v>225</v>
      </c>
      <c r="E79" s="20" t="s">
        <v>300</v>
      </c>
      <c r="F79" s="20" t="s">
        <v>131</v>
      </c>
      <c r="G79" s="22" t="s">
        <v>139</v>
      </c>
      <c r="H79" s="22" t="s">
        <v>139</v>
      </c>
      <c r="I79" s="23" t="s">
        <v>50</v>
      </c>
      <c r="J79" s="24" t="s">
        <v>113</v>
      </c>
      <c r="K79" s="24" t="s">
        <v>16</v>
      </c>
      <c r="L79" s="23" t="s">
        <v>13</v>
      </c>
      <c r="M79" s="88">
        <v>1200</v>
      </c>
      <c r="N79" s="88">
        <v>0</v>
      </c>
      <c r="O79" s="89">
        <f t="shared" si="18"/>
        <v>1200</v>
      </c>
      <c r="P79" s="90">
        <f t="shared" si="19"/>
        <v>1200</v>
      </c>
      <c r="Q79" s="26"/>
      <c r="R79" s="27"/>
      <c r="S79" s="27"/>
      <c r="T79" s="27"/>
      <c r="U79" s="27"/>
      <c r="V79" s="27"/>
    </row>
    <row r="80" spans="1:22" ht="26.25" customHeight="1" x14ac:dyDescent="0.25">
      <c r="A80" s="19">
        <f>A59+1</f>
        <v>65</v>
      </c>
      <c r="B80" s="20" t="s">
        <v>117</v>
      </c>
      <c r="C80" s="21" t="s">
        <v>118</v>
      </c>
      <c r="D80" s="20" t="s">
        <v>226</v>
      </c>
      <c r="E80" s="20" t="s">
        <v>265</v>
      </c>
      <c r="F80" s="20" t="s">
        <v>131</v>
      </c>
      <c r="G80" s="22" t="s">
        <v>139</v>
      </c>
      <c r="H80" s="22" t="s">
        <v>139</v>
      </c>
      <c r="I80" s="23" t="s">
        <v>43</v>
      </c>
      <c r="J80" s="24" t="s">
        <v>14</v>
      </c>
      <c r="K80" s="24">
        <v>900400037864</v>
      </c>
      <c r="L80" s="23" t="s">
        <v>13</v>
      </c>
      <c r="M80" s="88">
        <v>1200</v>
      </c>
      <c r="N80" s="88">
        <v>0</v>
      </c>
      <c r="O80" s="89">
        <f t="shared" si="18"/>
        <v>1200</v>
      </c>
      <c r="P80" s="90">
        <f t="shared" si="19"/>
        <v>1200</v>
      </c>
      <c r="Q80" s="26"/>
      <c r="R80" s="27"/>
      <c r="S80" s="27"/>
      <c r="T80" s="27"/>
      <c r="U80" s="27"/>
      <c r="V80" s="27"/>
    </row>
    <row r="81" spans="1:22" ht="24" customHeight="1" x14ac:dyDescent="0.25">
      <c r="A81" s="19">
        <f t="shared" si="20"/>
        <v>66</v>
      </c>
      <c r="B81" s="20" t="s">
        <v>117</v>
      </c>
      <c r="C81" s="21" t="s">
        <v>119</v>
      </c>
      <c r="D81" s="20" t="s">
        <v>227</v>
      </c>
      <c r="E81" s="20" t="s">
        <v>300</v>
      </c>
      <c r="F81" s="20" t="s">
        <v>131</v>
      </c>
      <c r="G81" s="22" t="s">
        <v>139</v>
      </c>
      <c r="H81" s="22" t="s">
        <v>139</v>
      </c>
      <c r="I81" s="23" t="s">
        <v>35</v>
      </c>
      <c r="J81" s="24" t="s">
        <v>14</v>
      </c>
      <c r="K81" s="24" t="s">
        <v>120</v>
      </c>
      <c r="L81" s="23" t="s">
        <v>13</v>
      </c>
      <c r="M81" s="88">
        <v>1200</v>
      </c>
      <c r="N81" s="88">
        <v>0</v>
      </c>
      <c r="O81" s="89">
        <f t="shared" si="18"/>
        <v>1200</v>
      </c>
      <c r="P81" s="90">
        <f t="shared" si="19"/>
        <v>1200</v>
      </c>
      <c r="Q81" s="26"/>
      <c r="R81" s="27"/>
      <c r="S81" s="27"/>
      <c r="T81" s="27"/>
      <c r="U81" s="27"/>
      <c r="V81" s="27"/>
    </row>
    <row r="82" spans="1:22" ht="27.75" customHeight="1" x14ac:dyDescent="0.25">
      <c r="A82" s="19">
        <f>A62+1</f>
        <v>70</v>
      </c>
      <c r="B82" s="20" t="s">
        <v>124</v>
      </c>
      <c r="C82" s="21" t="s">
        <v>125</v>
      </c>
      <c r="D82" s="20" t="s">
        <v>229</v>
      </c>
      <c r="E82" s="20" t="s">
        <v>306</v>
      </c>
      <c r="F82" s="20" t="s">
        <v>131</v>
      </c>
      <c r="G82" s="22" t="s">
        <v>139</v>
      </c>
      <c r="H82" s="22" t="s">
        <v>139</v>
      </c>
      <c r="I82" s="23" t="s">
        <v>15</v>
      </c>
      <c r="J82" s="24" t="s">
        <v>14</v>
      </c>
      <c r="K82" s="24" t="s">
        <v>126</v>
      </c>
      <c r="L82" s="23" t="s">
        <v>13</v>
      </c>
      <c r="M82" s="88">
        <v>1200</v>
      </c>
      <c r="N82" s="88">
        <v>0</v>
      </c>
      <c r="O82" s="89">
        <f t="shared" si="18"/>
        <v>1200</v>
      </c>
      <c r="P82" s="90">
        <f t="shared" si="19"/>
        <v>1200</v>
      </c>
      <c r="Q82" s="26"/>
      <c r="R82" s="27"/>
      <c r="S82" s="27"/>
      <c r="T82" s="27"/>
      <c r="U82" s="27"/>
      <c r="V82" s="27"/>
    </row>
    <row r="83" spans="1:22" ht="27.75" customHeight="1" x14ac:dyDescent="0.25">
      <c r="A83" s="19">
        <f t="shared" si="20"/>
        <v>71</v>
      </c>
      <c r="B83" s="20" t="s">
        <v>124</v>
      </c>
      <c r="C83" s="21" t="s">
        <v>127</v>
      </c>
      <c r="D83" s="20" t="s">
        <v>228</v>
      </c>
      <c r="E83" s="20" t="s">
        <v>307</v>
      </c>
      <c r="F83" s="20" t="s">
        <v>131</v>
      </c>
      <c r="G83" s="22" t="s">
        <v>139</v>
      </c>
      <c r="H83" s="22" t="s">
        <v>139</v>
      </c>
      <c r="I83" s="23" t="s">
        <v>128</v>
      </c>
      <c r="J83" s="24" t="s">
        <v>14</v>
      </c>
      <c r="K83" s="24">
        <v>2027070011</v>
      </c>
      <c r="L83" s="23" t="s">
        <v>13</v>
      </c>
      <c r="M83" s="88">
        <v>1200</v>
      </c>
      <c r="N83" s="88">
        <v>0</v>
      </c>
      <c r="O83" s="89">
        <f t="shared" si="18"/>
        <v>1200</v>
      </c>
      <c r="P83" s="90">
        <f t="shared" si="19"/>
        <v>1200</v>
      </c>
      <c r="Q83" s="26"/>
      <c r="R83" s="27"/>
      <c r="S83" s="27"/>
      <c r="T83" s="27"/>
      <c r="U83" s="27"/>
      <c r="V83" s="27"/>
    </row>
    <row r="84" spans="1:22" s="100" customFormat="1" ht="32.25" customHeight="1" x14ac:dyDescent="0.25">
      <c r="A84" s="19">
        <v>119</v>
      </c>
      <c r="B84" s="20" t="s">
        <v>18</v>
      </c>
      <c r="C84" s="96" t="s">
        <v>148</v>
      </c>
      <c r="D84" s="37" t="s">
        <v>230</v>
      </c>
      <c r="E84" s="20" t="s">
        <v>249</v>
      </c>
      <c r="F84" s="20" t="s">
        <v>399</v>
      </c>
      <c r="G84" s="22" t="s">
        <v>139</v>
      </c>
      <c r="H84" s="36">
        <v>43410</v>
      </c>
      <c r="I84" s="19" t="s">
        <v>11</v>
      </c>
      <c r="J84" s="19" t="s">
        <v>14</v>
      </c>
      <c r="K84" s="37" t="s">
        <v>16</v>
      </c>
      <c r="L84" s="19" t="s">
        <v>13</v>
      </c>
      <c r="M84" s="88">
        <v>10203.36</v>
      </c>
      <c r="N84" s="88">
        <v>0</v>
      </c>
      <c r="O84" s="89">
        <f t="shared" ref="O84:O96" si="21">M84-N84</f>
        <v>10203.36</v>
      </c>
      <c r="P84" s="90">
        <f t="shared" ref="P84:P96" si="22">M84-N84</f>
        <v>10203.36</v>
      </c>
      <c r="Q84" s="97">
        <v>30</v>
      </c>
      <c r="R84" s="98">
        <v>12</v>
      </c>
      <c r="S84" s="98">
        <f>Q84/R84</f>
        <v>2.5</v>
      </c>
      <c r="T84" s="98">
        <v>6</v>
      </c>
      <c r="U84" s="98">
        <f>S84*T84</f>
        <v>15</v>
      </c>
      <c r="V84" s="99">
        <v>0.15</v>
      </c>
    </row>
    <row r="85" spans="1:22" s="100" customFormat="1" ht="32.25" customHeight="1" x14ac:dyDescent="0.25">
      <c r="A85" s="19">
        <f>A84+1</f>
        <v>120</v>
      </c>
      <c r="B85" s="20" t="s">
        <v>18</v>
      </c>
      <c r="C85" s="101" t="s">
        <v>147</v>
      </c>
      <c r="D85" s="37" t="s">
        <v>231</v>
      </c>
      <c r="E85" s="20" t="s">
        <v>248</v>
      </c>
      <c r="F85" s="20" t="s">
        <v>399</v>
      </c>
      <c r="G85" s="22" t="s">
        <v>139</v>
      </c>
      <c r="H85" s="36">
        <v>43410</v>
      </c>
      <c r="I85" s="23" t="s">
        <v>50</v>
      </c>
      <c r="J85" s="24" t="s">
        <v>14</v>
      </c>
      <c r="K85" s="37" t="s">
        <v>16</v>
      </c>
      <c r="L85" s="23" t="s">
        <v>13</v>
      </c>
      <c r="M85" s="88">
        <v>6438</v>
      </c>
      <c r="N85" s="88">
        <v>0</v>
      </c>
      <c r="O85" s="89">
        <f t="shared" si="21"/>
        <v>6438</v>
      </c>
      <c r="P85" s="90">
        <f t="shared" si="22"/>
        <v>6438</v>
      </c>
      <c r="Q85" s="97">
        <v>30</v>
      </c>
      <c r="R85" s="98">
        <v>12</v>
      </c>
      <c r="S85" s="98">
        <f t="shared" ref="S85:S87" si="23">Q85/R85</f>
        <v>2.5</v>
      </c>
      <c r="T85" s="98">
        <v>6</v>
      </c>
      <c r="U85" s="98">
        <f t="shared" ref="U85:U87" si="24">S85*T85</f>
        <v>15</v>
      </c>
      <c r="V85" s="99">
        <v>0.15</v>
      </c>
    </row>
    <row r="86" spans="1:22" s="100" customFormat="1" ht="32.25" customHeight="1" x14ac:dyDescent="0.25">
      <c r="A86" s="19">
        <f t="shared" ref="A86:A88" si="25">A85+1</f>
        <v>121</v>
      </c>
      <c r="B86" s="20" t="s">
        <v>18</v>
      </c>
      <c r="C86" s="96" t="s">
        <v>149</v>
      </c>
      <c r="D86" s="37" t="s">
        <v>232</v>
      </c>
      <c r="E86" s="20" t="s">
        <v>251</v>
      </c>
      <c r="F86" s="20" t="s">
        <v>399</v>
      </c>
      <c r="G86" s="22" t="s">
        <v>139</v>
      </c>
      <c r="H86" s="36">
        <v>43410</v>
      </c>
      <c r="I86" s="23" t="s">
        <v>153</v>
      </c>
      <c r="J86" s="24" t="s">
        <v>14</v>
      </c>
      <c r="K86" s="37" t="s">
        <v>16</v>
      </c>
      <c r="L86" s="23" t="s">
        <v>13</v>
      </c>
      <c r="M86" s="88">
        <v>14707.64</v>
      </c>
      <c r="N86" s="88">
        <v>0</v>
      </c>
      <c r="O86" s="89">
        <f t="shared" si="21"/>
        <v>14707.64</v>
      </c>
      <c r="P86" s="90">
        <f t="shared" si="22"/>
        <v>14707.64</v>
      </c>
      <c r="Q86" s="97">
        <v>30</v>
      </c>
      <c r="R86" s="98">
        <v>12</v>
      </c>
      <c r="S86" s="98">
        <f t="shared" si="23"/>
        <v>2.5</v>
      </c>
      <c r="T86" s="98">
        <v>6</v>
      </c>
      <c r="U86" s="98">
        <f t="shared" si="24"/>
        <v>15</v>
      </c>
      <c r="V86" s="99">
        <v>0.15</v>
      </c>
    </row>
    <row r="87" spans="1:22" s="100" customFormat="1" ht="32.25" customHeight="1" x14ac:dyDescent="0.25">
      <c r="A87" s="19">
        <f t="shared" si="25"/>
        <v>122</v>
      </c>
      <c r="B87" s="20" t="s">
        <v>18</v>
      </c>
      <c r="C87" s="102" t="s">
        <v>150</v>
      </c>
      <c r="D87" s="37" t="s">
        <v>233</v>
      </c>
      <c r="E87" s="20" t="s">
        <v>250</v>
      </c>
      <c r="F87" s="20" t="s">
        <v>399</v>
      </c>
      <c r="G87" s="22" t="s">
        <v>139</v>
      </c>
      <c r="H87" s="36">
        <v>43410</v>
      </c>
      <c r="I87" s="23" t="s">
        <v>50</v>
      </c>
      <c r="J87" s="24" t="s">
        <v>14</v>
      </c>
      <c r="K87" s="37" t="s">
        <v>16</v>
      </c>
      <c r="L87" s="23" t="s">
        <v>13</v>
      </c>
      <c r="M87" s="88">
        <v>9209.24</v>
      </c>
      <c r="N87" s="88">
        <v>0</v>
      </c>
      <c r="O87" s="89">
        <f t="shared" si="21"/>
        <v>9209.24</v>
      </c>
      <c r="P87" s="90">
        <f t="shared" si="22"/>
        <v>9209.24</v>
      </c>
      <c r="Q87" s="97">
        <v>30</v>
      </c>
      <c r="R87" s="98">
        <v>12</v>
      </c>
      <c r="S87" s="98">
        <f t="shared" si="23"/>
        <v>2.5</v>
      </c>
      <c r="T87" s="98">
        <v>6</v>
      </c>
      <c r="U87" s="98">
        <f t="shared" si="24"/>
        <v>15</v>
      </c>
      <c r="V87" s="99">
        <v>0.15</v>
      </c>
    </row>
    <row r="88" spans="1:22" s="100" customFormat="1" ht="32.25" customHeight="1" x14ac:dyDescent="0.25">
      <c r="A88" s="19">
        <f t="shared" si="25"/>
        <v>123</v>
      </c>
      <c r="B88" s="20" t="s">
        <v>18</v>
      </c>
      <c r="C88" s="102" t="s">
        <v>151</v>
      </c>
      <c r="D88" s="37" t="s">
        <v>234</v>
      </c>
      <c r="E88" s="20" t="s">
        <v>305</v>
      </c>
      <c r="F88" s="20" t="s">
        <v>399</v>
      </c>
      <c r="G88" s="22" t="s">
        <v>139</v>
      </c>
      <c r="H88" s="36">
        <v>43416</v>
      </c>
      <c r="I88" s="23" t="s">
        <v>14</v>
      </c>
      <c r="J88" s="24" t="s">
        <v>14</v>
      </c>
      <c r="K88" s="37" t="s">
        <v>16</v>
      </c>
      <c r="L88" s="23" t="s">
        <v>13</v>
      </c>
      <c r="M88" s="88">
        <v>5499</v>
      </c>
      <c r="N88" s="88">
        <v>0</v>
      </c>
      <c r="O88" s="89">
        <f t="shared" si="21"/>
        <v>5499</v>
      </c>
      <c r="P88" s="90">
        <f t="shared" si="22"/>
        <v>5499</v>
      </c>
      <c r="Q88" s="97">
        <v>30</v>
      </c>
      <c r="R88" s="98">
        <v>12</v>
      </c>
      <c r="S88" s="98">
        <f>Q88/R88</f>
        <v>2.5</v>
      </c>
      <c r="T88" s="98">
        <v>6</v>
      </c>
      <c r="U88" s="98">
        <f t="shared" ref="U88" si="26">S88*T88</f>
        <v>15</v>
      </c>
      <c r="V88" s="99">
        <v>0.15</v>
      </c>
    </row>
    <row r="89" spans="1:22" ht="34.5" customHeight="1" x14ac:dyDescent="0.25">
      <c r="A89" s="19">
        <f>A99+1</f>
        <v>157</v>
      </c>
      <c r="B89" s="20" t="s">
        <v>309</v>
      </c>
      <c r="C89" s="102" t="s">
        <v>376</v>
      </c>
      <c r="D89" s="35" t="s">
        <v>377</v>
      </c>
      <c r="E89" s="20" t="s">
        <v>378</v>
      </c>
      <c r="F89" s="20" t="s">
        <v>134</v>
      </c>
      <c r="G89" s="22">
        <v>5076</v>
      </c>
      <c r="H89" s="36">
        <v>44810</v>
      </c>
      <c r="I89" s="23" t="s">
        <v>50</v>
      </c>
      <c r="J89" s="24" t="s">
        <v>14</v>
      </c>
      <c r="K89" s="112" t="s">
        <v>379</v>
      </c>
      <c r="L89" s="23" t="s">
        <v>13</v>
      </c>
      <c r="M89" s="88">
        <v>6799</v>
      </c>
      <c r="N89" s="88">
        <v>0</v>
      </c>
      <c r="O89" s="89">
        <f t="shared" si="21"/>
        <v>6799</v>
      </c>
      <c r="P89" s="90">
        <f t="shared" si="22"/>
        <v>6799</v>
      </c>
      <c r="Q89" s="97">
        <v>30</v>
      </c>
      <c r="R89" s="98">
        <v>12</v>
      </c>
      <c r="S89" s="98">
        <f>Q89/R89</f>
        <v>2.5</v>
      </c>
      <c r="T89" s="98">
        <v>3</v>
      </c>
      <c r="U89" s="98">
        <f>S89*T89</f>
        <v>7.5</v>
      </c>
      <c r="V89" s="103">
        <v>7.4999999999999997E-2</v>
      </c>
    </row>
    <row r="90" spans="1:22" s="100" customFormat="1" ht="41.25" customHeight="1" x14ac:dyDescent="0.25">
      <c r="A90" s="19">
        <v>128</v>
      </c>
      <c r="B90" s="20" t="s">
        <v>18</v>
      </c>
      <c r="C90" s="102" t="s">
        <v>333</v>
      </c>
      <c r="D90" s="37" t="s">
        <v>334</v>
      </c>
      <c r="E90" s="20" t="s">
        <v>249</v>
      </c>
      <c r="F90" s="20" t="s">
        <v>399</v>
      </c>
      <c r="G90" s="22"/>
      <c r="H90" s="36">
        <v>44013</v>
      </c>
      <c r="I90" s="23" t="s">
        <v>50</v>
      </c>
      <c r="J90" s="24" t="s">
        <v>14</v>
      </c>
      <c r="K90" s="37" t="s">
        <v>335</v>
      </c>
      <c r="L90" s="23" t="s">
        <v>13</v>
      </c>
      <c r="M90" s="88">
        <v>19000.009999999998</v>
      </c>
      <c r="N90" s="88">
        <v>0</v>
      </c>
      <c r="O90" s="89">
        <f t="shared" si="21"/>
        <v>19000.009999999998</v>
      </c>
      <c r="P90" s="90">
        <f t="shared" si="22"/>
        <v>19000.009999999998</v>
      </c>
      <c r="Q90" s="97">
        <v>30</v>
      </c>
      <c r="R90" s="98">
        <v>12</v>
      </c>
      <c r="S90" s="98">
        <f t="shared" ref="S90" si="27">Q90/R90</f>
        <v>2.5</v>
      </c>
      <c r="T90" s="98">
        <v>6</v>
      </c>
      <c r="U90" s="98">
        <f>S90*T90</f>
        <v>15</v>
      </c>
      <c r="V90" s="99">
        <v>0.15</v>
      </c>
    </row>
    <row r="91" spans="1:22" ht="55.5" x14ac:dyDescent="0.25">
      <c r="A91" s="19">
        <v>150</v>
      </c>
      <c r="B91" s="20" t="s">
        <v>18</v>
      </c>
      <c r="C91" s="102" t="s">
        <v>338</v>
      </c>
      <c r="D91" s="37" t="s">
        <v>339</v>
      </c>
      <c r="E91" s="20" t="s">
        <v>366</v>
      </c>
      <c r="F91" s="20" t="s">
        <v>399</v>
      </c>
      <c r="G91" s="22" t="s">
        <v>340</v>
      </c>
      <c r="H91" s="36">
        <v>44484</v>
      </c>
      <c r="I91" s="23" t="s">
        <v>14</v>
      </c>
      <c r="J91" s="24" t="s">
        <v>14</v>
      </c>
      <c r="K91" s="37" t="s">
        <v>16</v>
      </c>
      <c r="L91" s="23" t="s">
        <v>13</v>
      </c>
      <c r="M91" s="88">
        <v>8500</v>
      </c>
      <c r="N91" s="88">
        <v>0</v>
      </c>
      <c r="O91" s="89">
        <f t="shared" si="21"/>
        <v>8500</v>
      </c>
      <c r="P91" s="90">
        <f t="shared" si="22"/>
        <v>8500</v>
      </c>
      <c r="Q91" s="97">
        <v>30</v>
      </c>
      <c r="R91" s="98">
        <v>12</v>
      </c>
      <c r="S91" s="98">
        <f t="shared" ref="S91:S93" si="28">Q91/R91</f>
        <v>2.5</v>
      </c>
      <c r="T91" s="98">
        <v>3</v>
      </c>
      <c r="U91" s="98">
        <f t="shared" ref="U91:U93" si="29">S91*T91</f>
        <v>7.5</v>
      </c>
      <c r="V91" s="103">
        <v>7.4999999999999997E-2</v>
      </c>
    </row>
    <row r="92" spans="1:22" ht="41.25" customHeight="1" x14ac:dyDescent="0.25">
      <c r="A92" s="19">
        <v>151</v>
      </c>
      <c r="B92" s="20" t="s">
        <v>18</v>
      </c>
      <c r="C92" s="102" t="s">
        <v>341</v>
      </c>
      <c r="D92" s="37" t="s">
        <v>342</v>
      </c>
      <c r="E92" s="20" t="s">
        <v>367</v>
      </c>
      <c r="F92" s="20" t="s">
        <v>399</v>
      </c>
      <c r="G92" s="22" t="s">
        <v>343</v>
      </c>
      <c r="H92" s="36">
        <v>44494</v>
      </c>
      <c r="I92" s="23" t="s">
        <v>344</v>
      </c>
      <c r="J92" s="24" t="s">
        <v>14</v>
      </c>
      <c r="K92" s="37" t="s">
        <v>16</v>
      </c>
      <c r="L92" s="23" t="s">
        <v>13</v>
      </c>
      <c r="M92" s="88">
        <v>15000.01</v>
      </c>
      <c r="N92" s="88">
        <v>0</v>
      </c>
      <c r="O92" s="89">
        <f t="shared" si="21"/>
        <v>15000.01</v>
      </c>
      <c r="P92" s="90">
        <f t="shared" si="22"/>
        <v>15000.01</v>
      </c>
      <c r="Q92" s="97">
        <v>30</v>
      </c>
      <c r="R92" s="98">
        <v>12</v>
      </c>
      <c r="S92" s="98">
        <f t="shared" si="28"/>
        <v>2.5</v>
      </c>
      <c r="T92" s="98">
        <v>3</v>
      </c>
      <c r="U92" s="98">
        <f t="shared" si="29"/>
        <v>7.5</v>
      </c>
      <c r="V92" s="103">
        <v>7.4999999999999997E-2</v>
      </c>
    </row>
    <row r="93" spans="1:22" ht="41.25" customHeight="1" x14ac:dyDescent="0.25">
      <c r="A93" s="104">
        <v>152</v>
      </c>
      <c r="B93" s="105" t="s">
        <v>18</v>
      </c>
      <c r="C93" s="106" t="s">
        <v>345</v>
      </c>
      <c r="D93" s="107" t="s">
        <v>346</v>
      </c>
      <c r="E93" s="105" t="s">
        <v>368</v>
      </c>
      <c r="F93" s="105" t="s">
        <v>399</v>
      </c>
      <c r="G93" s="108" t="s">
        <v>347</v>
      </c>
      <c r="H93" s="109">
        <v>44511</v>
      </c>
      <c r="I93" s="110" t="s">
        <v>11</v>
      </c>
      <c r="J93" s="111" t="s">
        <v>14</v>
      </c>
      <c r="K93" s="107" t="s">
        <v>16</v>
      </c>
      <c r="L93" s="110" t="s">
        <v>13</v>
      </c>
      <c r="M93" s="88">
        <v>15499.97</v>
      </c>
      <c r="N93" s="88">
        <v>0</v>
      </c>
      <c r="O93" s="89">
        <f t="shared" si="21"/>
        <v>15499.97</v>
      </c>
      <c r="P93" s="90">
        <f t="shared" si="22"/>
        <v>15499.97</v>
      </c>
      <c r="Q93" s="97">
        <v>30</v>
      </c>
      <c r="R93" s="98">
        <v>12</v>
      </c>
      <c r="S93" s="98">
        <f t="shared" si="28"/>
        <v>2.5</v>
      </c>
      <c r="T93" s="98">
        <v>3</v>
      </c>
      <c r="U93" s="98">
        <f t="shared" si="29"/>
        <v>7.5</v>
      </c>
      <c r="V93" s="103">
        <v>7.4999999999999997E-2</v>
      </c>
    </row>
    <row r="94" spans="1:22" ht="39.950000000000003" customHeight="1" x14ac:dyDescent="0.25">
      <c r="A94" s="19">
        <f>A89+1</f>
        <v>158</v>
      </c>
      <c r="B94" s="20" t="s">
        <v>18</v>
      </c>
      <c r="C94" s="102" t="s">
        <v>380</v>
      </c>
      <c r="D94" s="35" t="s">
        <v>381</v>
      </c>
      <c r="E94" s="20" t="s">
        <v>382</v>
      </c>
      <c r="F94" s="20" t="s">
        <v>383</v>
      </c>
      <c r="G94" s="22" t="s">
        <v>384</v>
      </c>
      <c r="H94" s="36">
        <v>44753</v>
      </c>
      <c r="I94" s="23" t="s">
        <v>385</v>
      </c>
      <c r="J94" s="24" t="s">
        <v>14</v>
      </c>
      <c r="K94" s="112" t="s">
        <v>16</v>
      </c>
      <c r="L94" s="23" t="s">
        <v>13</v>
      </c>
      <c r="M94" s="88">
        <v>14994.09</v>
      </c>
      <c r="N94" s="88">
        <v>0</v>
      </c>
      <c r="O94" s="89">
        <f t="shared" si="21"/>
        <v>14994.09</v>
      </c>
      <c r="P94" s="90">
        <f t="shared" si="22"/>
        <v>14994.09</v>
      </c>
      <c r="Q94" s="97">
        <v>30</v>
      </c>
      <c r="R94" s="98">
        <v>12</v>
      </c>
      <c r="S94" s="98">
        <f t="shared" ref="S94:S95" si="30">Q94/R94</f>
        <v>2.5</v>
      </c>
      <c r="T94" s="98">
        <v>3</v>
      </c>
      <c r="U94" s="98">
        <f t="shared" ref="U94:U95" si="31">S94*T94</f>
        <v>7.5</v>
      </c>
      <c r="V94" s="103">
        <v>7.4999999999999997E-2</v>
      </c>
    </row>
    <row r="95" spans="1:22" ht="34.5" customHeight="1" x14ac:dyDescent="0.25">
      <c r="A95" s="19">
        <f t="shared" ref="A95" si="32">A94+1</f>
        <v>159</v>
      </c>
      <c r="B95" s="20" t="s">
        <v>386</v>
      </c>
      <c r="C95" s="102" t="s">
        <v>387</v>
      </c>
      <c r="D95" s="35" t="s">
        <v>388</v>
      </c>
      <c r="E95" s="20" t="s">
        <v>269</v>
      </c>
      <c r="F95" s="20" t="s">
        <v>389</v>
      </c>
      <c r="G95" s="22">
        <v>5076</v>
      </c>
      <c r="H95" s="36">
        <v>44810</v>
      </c>
      <c r="I95" s="23" t="s">
        <v>50</v>
      </c>
      <c r="J95" s="24" t="s">
        <v>14</v>
      </c>
      <c r="K95" s="112" t="s">
        <v>390</v>
      </c>
      <c r="L95" s="23" t="s">
        <v>13</v>
      </c>
      <c r="M95" s="88">
        <v>6799</v>
      </c>
      <c r="N95" s="88">
        <v>0</v>
      </c>
      <c r="O95" s="89">
        <f t="shared" si="21"/>
        <v>6799</v>
      </c>
      <c r="P95" s="90">
        <f t="shared" si="22"/>
        <v>6799</v>
      </c>
      <c r="Q95" s="97">
        <v>30</v>
      </c>
      <c r="R95" s="98">
        <v>12</v>
      </c>
      <c r="S95" s="98">
        <f t="shared" si="30"/>
        <v>2.5</v>
      </c>
      <c r="T95" s="98">
        <v>3</v>
      </c>
      <c r="U95" s="98">
        <f t="shared" si="31"/>
        <v>7.5</v>
      </c>
      <c r="V95" s="103">
        <v>7.4999999999999997E-2</v>
      </c>
    </row>
    <row r="96" spans="1:22" ht="41.25" customHeight="1" x14ac:dyDescent="0.25">
      <c r="A96" s="19">
        <v>153</v>
      </c>
      <c r="B96" s="20" t="s">
        <v>348</v>
      </c>
      <c r="C96" s="102" t="s">
        <v>349</v>
      </c>
      <c r="D96" s="37" t="s">
        <v>350</v>
      </c>
      <c r="E96" s="20" t="s">
        <v>300</v>
      </c>
      <c r="F96" s="20" t="s">
        <v>351</v>
      </c>
      <c r="G96" s="22">
        <v>4568</v>
      </c>
      <c r="H96" s="36">
        <v>44627</v>
      </c>
      <c r="I96" s="23" t="s">
        <v>50</v>
      </c>
      <c r="J96" s="24" t="s">
        <v>14</v>
      </c>
      <c r="K96" s="37" t="s">
        <v>16</v>
      </c>
      <c r="L96" s="23" t="s">
        <v>13</v>
      </c>
      <c r="M96" s="88">
        <v>9200.01</v>
      </c>
      <c r="N96" s="88">
        <v>0</v>
      </c>
      <c r="O96" s="89">
        <f t="shared" si="21"/>
        <v>9200.01</v>
      </c>
      <c r="P96" s="90">
        <f t="shared" si="22"/>
        <v>9200.01</v>
      </c>
      <c r="Q96" s="97">
        <v>30</v>
      </c>
      <c r="R96" s="98">
        <v>12</v>
      </c>
      <c r="S96" s="98">
        <f>Q96/R96</f>
        <v>2.5</v>
      </c>
      <c r="T96" s="98">
        <v>3</v>
      </c>
      <c r="U96" s="98">
        <f>S96*T96</f>
        <v>7.5</v>
      </c>
      <c r="V96" s="103">
        <v>7.4999999999999997E-2</v>
      </c>
    </row>
    <row r="97" spans="1:24" ht="41.25" customHeight="1" x14ac:dyDescent="0.25">
      <c r="A97" s="19">
        <v>154</v>
      </c>
      <c r="B97" s="20" t="s">
        <v>348</v>
      </c>
      <c r="C97" s="102" t="s">
        <v>352</v>
      </c>
      <c r="D97" s="37" t="s">
        <v>353</v>
      </c>
      <c r="E97" s="20" t="s">
        <v>269</v>
      </c>
      <c r="F97" s="20" t="s">
        <v>351</v>
      </c>
      <c r="G97" s="22">
        <v>4568</v>
      </c>
      <c r="H97" s="36">
        <v>44627</v>
      </c>
      <c r="I97" s="23" t="s">
        <v>354</v>
      </c>
      <c r="J97" s="24" t="s">
        <v>14</v>
      </c>
      <c r="K97" s="37" t="s">
        <v>16</v>
      </c>
      <c r="L97" s="23" t="s">
        <v>13</v>
      </c>
      <c r="M97" s="88">
        <v>13500</v>
      </c>
      <c r="N97" s="88">
        <v>0</v>
      </c>
      <c r="O97" s="89">
        <f t="shared" ref="O97:O99" si="33">M97-N97</f>
        <v>13500</v>
      </c>
      <c r="P97" s="90">
        <f t="shared" ref="P97:P99" si="34">M97-N97</f>
        <v>13500</v>
      </c>
      <c r="Q97" s="97">
        <v>30</v>
      </c>
      <c r="R97" s="98">
        <v>12</v>
      </c>
      <c r="S97" s="98">
        <f t="shared" ref="S97:S99" si="35">Q97/R97</f>
        <v>2.5</v>
      </c>
      <c r="T97" s="98">
        <v>3</v>
      </c>
      <c r="U97" s="98">
        <f t="shared" ref="U97:U98" si="36">S97*T97</f>
        <v>7.5</v>
      </c>
      <c r="V97" s="103">
        <v>7.4999999999999997E-2</v>
      </c>
    </row>
    <row r="98" spans="1:24" ht="41.25" customHeight="1" x14ac:dyDescent="0.25">
      <c r="A98" s="19">
        <v>155</v>
      </c>
      <c r="B98" s="20" t="s">
        <v>348</v>
      </c>
      <c r="C98" s="102" t="s">
        <v>355</v>
      </c>
      <c r="D98" s="37" t="s">
        <v>356</v>
      </c>
      <c r="E98" s="20" t="s">
        <v>265</v>
      </c>
      <c r="F98" s="20" t="s">
        <v>351</v>
      </c>
      <c r="G98" s="22">
        <v>4568</v>
      </c>
      <c r="H98" s="36">
        <v>44627</v>
      </c>
      <c r="I98" s="23" t="s">
        <v>14</v>
      </c>
      <c r="J98" s="24" t="s">
        <v>14</v>
      </c>
      <c r="K98" s="37" t="s">
        <v>16</v>
      </c>
      <c r="L98" s="23" t="s">
        <v>13</v>
      </c>
      <c r="M98" s="88">
        <v>6900.02</v>
      </c>
      <c r="N98" s="88">
        <v>0</v>
      </c>
      <c r="O98" s="89">
        <f t="shared" si="33"/>
        <v>6900.02</v>
      </c>
      <c r="P98" s="90">
        <f t="shared" si="34"/>
        <v>6900.02</v>
      </c>
      <c r="Q98" s="97">
        <v>30</v>
      </c>
      <c r="R98" s="98">
        <v>12</v>
      </c>
      <c r="S98" s="98">
        <f t="shared" si="35"/>
        <v>2.5</v>
      </c>
      <c r="T98" s="98">
        <v>3</v>
      </c>
      <c r="U98" s="98">
        <f t="shared" si="36"/>
        <v>7.5</v>
      </c>
      <c r="V98" s="103">
        <v>7.4999999999999997E-2</v>
      </c>
    </row>
    <row r="99" spans="1:24" ht="39.950000000000003" customHeight="1" x14ac:dyDescent="0.25">
      <c r="A99" s="19">
        <v>156</v>
      </c>
      <c r="B99" s="20" t="s">
        <v>348</v>
      </c>
      <c r="C99" s="102" t="s">
        <v>357</v>
      </c>
      <c r="D99" s="37" t="s">
        <v>358</v>
      </c>
      <c r="E99" s="20" t="s">
        <v>359</v>
      </c>
      <c r="F99" s="20" t="s">
        <v>351</v>
      </c>
      <c r="G99" s="22">
        <v>4568</v>
      </c>
      <c r="H99" s="36">
        <v>44678</v>
      </c>
      <c r="I99" s="23" t="s">
        <v>14</v>
      </c>
      <c r="J99" s="24" t="s">
        <v>14</v>
      </c>
      <c r="K99" s="37" t="s">
        <v>16</v>
      </c>
      <c r="L99" s="23" t="s">
        <v>13</v>
      </c>
      <c r="M99" s="88">
        <v>8000</v>
      </c>
      <c r="N99" s="88">
        <v>0</v>
      </c>
      <c r="O99" s="89">
        <f t="shared" si="33"/>
        <v>8000</v>
      </c>
      <c r="P99" s="90">
        <f t="shared" si="34"/>
        <v>8000</v>
      </c>
      <c r="Q99" s="97">
        <v>30</v>
      </c>
      <c r="R99" s="98">
        <v>12</v>
      </c>
      <c r="S99" s="98">
        <f t="shared" si="35"/>
        <v>2.5</v>
      </c>
      <c r="T99" s="98">
        <v>3</v>
      </c>
      <c r="U99" s="98">
        <f>S99*T99</f>
        <v>7.5</v>
      </c>
      <c r="V99" s="103">
        <v>7.4999999999999997E-2</v>
      </c>
    </row>
    <row r="100" spans="1:24" ht="20.100000000000001" customHeight="1" x14ac:dyDescent="0.25">
      <c r="A100" s="178" t="s">
        <v>471</v>
      </c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80"/>
      <c r="N100" s="146"/>
      <c r="O100" s="147">
        <f>SUM(O65:O99)</f>
        <v>193049.34999999998</v>
      </c>
      <c r="P100" s="90"/>
      <c r="Q100" s="26"/>
      <c r="R100" s="27"/>
      <c r="S100" s="27"/>
      <c r="T100" s="27"/>
      <c r="U100" s="27"/>
      <c r="V100" s="27"/>
    </row>
    <row r="101" spans="1:24" ht="20.100000000000001" customHeight="1" x14ac:dyDescent="0.25">
      <c r="A101" s="184" t="s">
        <v>466</v>
      </c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6"/>
      <c r="P101" s="90"/>
      <c r="Q101" s="26"/>
      <c r="R101" s="27"/>
      <c r="S101" s="27"/>
      <c r="T101" s="27"/>
      <c r="U101" s="27"/>
      <c r="V101" s="27"/>
    </row>
    <row r="102" spans="1:24" ht="39.950000000000003" customHeight="1" x14ac:dyDescent="0.25">
      <c r="A102" s="19">
        <f>A95+1</f>
        <v>160</v>
      </c>
      <c r="B102" s="20" t="s">
        <v>18</v>
      </c>
      <c r="C102" s="116" t="s">
        <v>424</v>
      </c>
      <c r="D102" s="35" t="s">
        <v>425</v>
      </c>
      <c r="E102" s="20"/>
      <c r="F102" s="20" t="s">
        <v>398</v>
      </c>
      <c r="G102" s="22" t="s">
        <v>139</v>
      </c>
      <c r="H102" s="22" t="s">
        <v>139</v>
      </c>
      <c r="I102" s="23" t="s">
        <v>426</v>
      </c>
      <c r="J102" s="24" t="s">
        <v>14</v>
      </c>
      <c r="K102" s="37" t="s">
        <v>16</v>
      </c>
      <c r="L102" s="33" t="s">
        <v>13</v>
      </c>
      <c r="M102" s="88">
        <v>17515.55</v>
      </c>
      <c r="N102" s="88">
        <v>0</v>
      </c>
      <c r="O102" s="89">
        <f t="shared" ref="O102" si="37">M102-N102</f>
        <v>17515.55</v>
      </c>
      <c r="P102" s="90">
        <f t="shared" ref="P102" si="38">M102-N102</f>
        <v>17515.55</v>
      </c>
      <c r="Q102" s="114"/>
      <c r="R102" s="115"/>
      <c r="S102" s="115"/>
      <c r="T102" s="115"/>
      <c r="U102" s="115"/>
      <c r="V102" s="115"/>
      <c r="W102" s="117"/>
      <c r="X102" s="117"/>
    </row>
    <row r="103" spans="1:24" ht="20.100000000000001" customHeight="1" x14ac:dyDescent="0.25">
      <c r="A103" s="172" t="s">
        <v>466</v>
      </c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4"/>
      <c r="N103" s="143">
        <f>N102</f>
        <v>0</v>
      </c>
      <c r="O103" s="144">
        <f>O102</f>
        <v>17515.55</v>
      </c>
      <c r="P103" s="113">
        <f>P102</f>
        <v>17515.55</v>
      </c>
      <c r="Q103" s="114"/>
      <c r="R103" s="115"/>
      <c r="S103" s="115"/>
      <c r="T103" s="115"/>
      <c r="U103" s="115"/>
      <c r="V103" s="115"/>
      <c r="W103" s="117"/>
      <c r="X103" s="117"/>
    </row>
    <row r="104" spans="1:24" ht="20.100000000000001" customHeight="1" x14ac:dyDescent="0.25">
      <c r="A104" s="184" t="s">
        <v>472</v>
      </c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6"/>
      <c r="P104" s="92">
        <f>SUM(P69:P75)</f>
        <v>8400</v>
      </c>
      <c r="Q104" s="26"/>
      <c r="R104" s="27"/>
      <c r="S104" s="27"/>
      <c r="T104" s="27"/>
      <c r="U104" s="27"/>
      <c r="V104" s="27"/>
    </row>
    <row r="105" spans="1:24" ht="39.950000000000003" customHeight="1" x14ac:dyDescent="0.25">
      <c r="A105" s="19">
        <f>A75+1</f>
        <v>44</v>
      </c>
      <c r="B105" s="20" t="s">
        <v>76</v>
      </c>
      <c r="C105" s="21" t="s">
        <v>87</v>
      </c>
      <c r="D105" s="20" t="s">
        <v>235</v>
      </c>
      <c r="E105" s="20" t="s">
        <v>287</v>
      </c>
      <c r="F105" s="20" t="s">
        <v>398</v>
      </c>
      <c r="G105" s="22" t="s">
        <v>139</v>
      </c>
      <c r="H105" s="22" t="s">
        <v>139</v>
      </c>
      <c r="I105" s="23" t="s">
        <v>89</v>
      </c>
      <c r="J105" s="24">
        <v>2013</v>
      </c>
      <c r="K105" s="24" t="s">
        <v>88</v>
      </c>
      <c r="L105" s="23" t="s">
        <v>12</v>
      </c>
      <c r="M105" s="88">
        <v>15000</v>
      </c>
      <c r="N105" s="88">
        <v>0</v>
      </c>
      <c r="O105" s="89">
        <f t="shared" ref="O105:O106" si="39">M105-N105</f>
        <v>15000</v>
      </c>
      <c r="P105" s="90">
        <f t="shared" ref="P105:P106" si="40">M105-N105</f>
        <v>15000</v>
      </c>
      <c r="Q105" s="26"/>
      <c r="R105" s="27"/>
      <c r="S105" s="27"/>
      <c r="T105" s="27"/>
      <c r="U105" s="27"/>
      <c r="V105" s="27"/>
    </row>
    <row r="106" spans="1:24" ht="39.950000000000003" customHeight="1" x14ac:dyDescent="0.25">
      <c r="A106" s="19">
        <f t="shared" ref="A106" si="41">A105+1</f>
        <v>45</v>
      </c>
      <c r="B106" s="20" t="s">
        <v>76</v>
      </c>
      <c r="C106" s="21" t="s">
        <v>90</v>
      </c>
      <c r="D106" s="20" t="s">
        <v>236</v>
      </c>
      <c r="E106" s="20" t="s">
        <v>154</v>
      </c>
      <c r="F106" s="20" t="s">
        <v>398</v>
      </c>
      <c r="G106" s="22" t="s">
        <v>139</v>
      </c>
      <c r="H106" s="22" t="s">
        <v>139</v>
      </c>
      <c r="I106" s="23" t="s">
        <v>89</v>
      </c>
      <c r="J106" s="24">
        <v>2006</v>
      </c>
      <c r="K106" s="24" t="s">
        <v>91</v>
      </c>
      <c r="L106" s="23" t="s">
        <v>12</v>
      </c>
      <c r="M106" s="88">
        <v>15000</v>
      </c>
      <c r="N106" s="88">
        <v>0</v>
      </c>
      <c r="O106" s="89">
        <f t="shared" si="39"/>
        <v>15000</v>
      </c>
      <c r="P106" s="90">
        <f t="shared" si="40"/>
        <v>15000</v>
      </c>
      <c r="Q106" s="26"/>
      <c r="R106" s="27"/>
      <c r="S106" s="27"/>
      <c r="T106" s="27"/>
      <c r="U106" s="27"/>
      <c r="V106" s="27"/>
    </row>
    <row r="107" spans="1:24" ht="38.25" customHeight="1" x14ac:dyDescent="0.25">
      <c r="A107" s="93">
        <v>124</v>
      </c>
      <c r="B107" s="94" t="s">
        <v>309</v>
      </c>
      <c r="C107" s="134" t="s">
        <v>155</v>
      </c>
      <c r="D107" s="135" t="s">
        <v>238</v>
      </c>
      <c r="E107" s="94" t="s">
        <v>308</v>
      </c>
      <c r="F107" s="94" t="s">
        <v>134</v>
      </c>
      <c r="G107" s="22" t="s">
        <v>139</v>
      </c>
      <c r="H107" s="136">
        <v>43622</v>
      </c>
      <c r="I107" s="137" t="s">
        <v>17</v>
      </c>
      <c r="J107" s="138" t="s">
        <v>14</v>
      </c>
      <c r="K107" s="139" t="s">
        <v>156</v>
      </c>
      <c r="L107" s="137" t="s">
        <v>13</v>
      </c>
      <c r="M107" s="88">
        <v>385600</v>
      </c>
      <c r="N107" s="88">
        <v>0</v>
      </c>
      <c r="O107" s="89">
        <f t="shared" ref="O107:O110" si="42">M107-N107</f>
        <v>385600</v>
      </c>
      <c r="P107" s="90">
        <f t="shared" ref="P107:P132" si="43">M107-N107</f>
        <v>385600</v>
      </c>
      <c r="Q107" s="119">
        <v>20</v>
      </c>
      <c r="R107" s="98">
        <v>12</v>
      </c>
      <c r="S107" s="98">
        <f>Q107/R107</f>
        <v>1.6666666666666667</v>
      </c>
      <c r="T107" s="98">
        <v>3</v>
      </c>
      <c r="U107" s="98">
        <f>S107*T107</f>
        <v>5</v>
      </c>
      <c r="V107" s="99">
        <v>0.05</v>
      </c>
    </row>
    <row r="108" spans="1:24" ht="41.25" customHeight="1" x14ac:dyDescent="0.25">
      <c r="A108" s="19">
        <f>A102+1</f>
        <v>161</v>
      </c>
      <c r="B108" s="20" t="s">
        <v>309</v>
      </c>
      <c r="C108" s="102" t="s">
        <v>310</v>
      </c>
      <c r="D108" s="35" t="s">
        <v>312</v>
      </c>
      <c r="E108" s="20" t="s">
        <v>317</v>
      </c>
      <c r="F108" s="20" t="s">
        <v>134</v>
      </c>
      <c r="G108" s="22" t="s">
        <v>139</v>
      </c>
      <c r="H108" s="36">
        <v>43826</v>
      </c>
      <c r="I108" s="23" t="s">
        <v>314</v>
      </c>
      <c r="J108" s="24">
        <v>2016</v>
      </c>
      <c r="K108" s="112" t="s">
        <v>315</v>
      </c>
      <c r="L108" s="23" t="s">
        <v>13</v>
      </c>
      <c r="M108" s="88">
        <v>280000</v>
      </c>
      <c r="N108" s="88">
        <v>0</v>
      </c>
      <c r="O108" s="89">
        <f t="shared" si="42"/>
        <v>280000</v>
      </c>
      <c r="P108" s="90">
        <f t="shared" si="43"/>
        <v>280000</v>
      </c>
      <c r="Q108" s="119">
        <v>20</v>
      </c>
      <c r="R108" s="98">
        <v>12</v>
      </c>
      <c r="S108" s="98">
        <f t="shared" ref="S108:S110" si="44">Q108/R108</f>
        <v>1.6666666666666667</v>
      </c>
      <c r="T108" s="98">
        <v>3</v>
      </c>
      <c r="U108" s="98">
        <f t="shared" ref="U108:U109" si="45">S108*T108</f>
        <v>5</v>
      </c>
      <c r="V108" s="103">
        <v>0.05</v>
      </c>
    </row>
    <row r="109" spans="1:24" ht="41.25" customHeight="1" x14ac:dyDescent="0.25">
      <c r="A109" s="19">
        <f>A108+1</f>
        <v>162</v>
      </c>
      <c r="B109" s="20" t="s">
        <v>309</v>
      </c>
      <c r="C109" s="102" t="s">
        <v>311</v>
      </c>
      <c r="D109" s="35" t="s">
        <v>313</v>
      </c>
      <c r="E109" s="20" t="s">
        <v>318</v>
      </c>
      <c r="F109" s="20" t="s">
        <v>134</v>
      </c>
      <c r="G109" s="22" t="s">
        <v>139</v>
      </c>
      <c r="H109" s="36">
        <v>43826</v>
      </c>
      <c r="I109" s="23" t="s">
        <v>314</v>
      </c>
      <c r="J109" s="24">
        <v>2016</v>
      </c>
      <c r="K109" s="112" t="s">
        <v>316</v>
      </c>
      <c r="L109" s="23" t="s">
        <v>13</v>
      </c>
      <c r="M109" s="88">
        <v>300000</v>
      </c>
      <c r="N109" s="88">
        <v>0</v>
      </c>
      <c r="O109" s="89">
        <f t="shared" si="42"/>
        <v>300000</v>
      </c>
      <c r="P109" s="90">
        <f t="shared" si="43"/>
        <v>300000</v>
      </c>
      <c r="Q109" s="119">
        <v>20</v>
      </c>
      <c r="R109" s="98">
        <v>12</v>
      </c>
      <c r="S109" s="98">
        <f t="shared" si="44"/>
        <v>1.6666666666666667</v>
      </c>
      <c r="T109" s="98">
        <v>3</v>
      </c>
      <c r="U109" s="98">
        <f t="shared" si="45"/>
        <v>5</v>
      </c>
      <c r="V109" s="103">
        <v>0.05</v>
      </c>
    </row>
    <row r="110" spans="1:24" ht="41.25" customHeight="1" x14ac:dyDescent="0.25">
      <c r="A110" s="19">
        <f t="shared" ref="A110:A111" si="46">A109+1</f>
        <v>163</v>
      </c>
      <c r="B110" s="20" t="s">
        <v>18</v>
      </c>
      <c r="C110" s="102" t="s">
        <v>319</v>
      </c>
      <c r="D110" s="35" t="s">
        <v>320</v>
      </c>
      <c r="E110" s="20" t="s">
        <v>321</v>
      </c>
      <c r="F110" s="20" t="s">
        <v>134</v>
      </c>
      <c r="G110" s="22" t="s">
        <v>139</v>
      </c>
      <c r="H110" s="36">
        <v>43985</v>
      </c>
      <c r="I110" s="23" t="s">
        <v>314</v>
      </c>
      <c r="J110" s="24">
        <v>2020</v>
      </c>
      <c r="K110" s="112" t="s">
        <v>322</v>
      </c>
      <c r="L110" s="23" t="s">
        <v>13</v>
      </c>
      <c r="M110" s="88">
        <v>419900</v>
      </c>
      <c r="N110" s="88">
        <v>0</v>
      </c>
      <c r="O110" s="89">
        <f t="shared" si="42"/>
        <v>419900</v>
      </c>
      <c r="P110" s="90">
        <f t="shared" si="43"/>
        <v>419900</v>
      </c>
      <c r="Q110" s="119">
        <v>20</v>
      </c>
      <c r="R110" s="98">
        <v>12</v>
      </c>
      <c r="S110" s="98">
        <f t="shared" si="44"/>
        <v>1.6666666666666667</v>
      </c>
      <c r="T110" s="98">
        <v>3</v>
      </c>
      <c r="U110" s="98">
        <f>S110*T110</f>
        <v>5</v>
      </c>
      <c r="V110" s="103">
        <v>0.05</v>
      </c>
    </row>
    <row r="111" spans="1:24" ht="41.25" customHeight="1" x14ac:dyDescent="0.25">
      <c r="A111" s="19">
        <f t="shared" si="46"/>
        <v>164</v>
      </c>
      <c r="B111" s="20" t="s">
        <v>309</v>
      </c>
      <c r="C111" s="102" t="s">
        <v>328</v>
      </c>
      <c r="D111" s="35" t="s">
        <v>329</v>
      </c>
      <c r="E111" s="20" t="s">
        <v>330</v>
      </c>
      <c r="F111" s="20" t="s">
        <v>134</v>
      </c>
      <c r="G111" s="22" t="s">
        <v>139</v>
      </c>
      <c r="H111" s="36">
        <v>44036</v>
      </c>
      <c r="I111" s="23" t="s">
        <v>314</v>
      </c>
      <c r="J111" s="24">
        <v>2020</v>
      </c>
      <c r="K111" s="112" t="s">
        <v>331</v>
      </c>
      <c r="L111" s="23" t="s">
        <v>13</v>
      </c>
      <c r="M111" s="88">
        <v>419900</v>
      </c>
      <c r="N111" s="88">
        <v>0</v>
      </c>
      <c r="O111" s="89">
        <f>M111-N111</f>
        <v>419900</v>
      </c>
      <c r="P111" s="90">
        <f t="shared" si="43"/>
        <v>419900</v>
      </c>
      <c r="Q111" s="119">
        <v>20</v>
      </c>
      <c r="R111" s="98">
        <v>12</v>
      </c>
      <c r="S111" s="98">
        <f>Q111/R111</f>
        <v>1.6666666666666667</v>
      </c>
      <c r="T111" s="98">
        <v>3</v>
      </c>
      <c r="U111" s="98">
        <f>S111*T111</f>
        <v>5</v>
      </c>
      <c r="V111" s="103">
        <v>0.05</v>
      </c>
    </row>
    <row r="112" spans="1:24" ht="20.100000000000001" customHeight="1" x14ac:dyDescent="0.25">
      <c r="A112" s="172" t="s">
        <v>473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4"/>
      <c r="N112" s="143"/>
      <c r="O112" s="144">
        <f>SUM(O105:O111)</f>
        <v>1835400</v>
      </c>
      <c r="P112" s="113"/>
      <c r="Q112" s="114"/>
      <c r="R112" s="115"/>
      <c r="S112" s="115"/>
      <c r="T112" s="115"/>
      <c r="U112" s="115"/>
      <c r="V112" s="115"/>
      <c r="W112" s="117"/>
      <c r="X112" s="117"/>
    </row>
    <row r="113" spans="1:22" ht="20.100000000000001" customHeight="1" x14ac:dyDescent="0.25">
      <c r="A113" s="169" t="s">
        <v>427</v>
      </c>
      <c r="B113" s="170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>
        <f>SUM(N107:N111)</f>
        <v>0</v>
      </c>
      <c r="O113" s="171">
        <f>SUM(O107:O111)</f>
        <v>1805400</v>
      </c>
      <c r="P113" s="92">
        <f>SUM(P107:P111)</f>
        <v>1805400</v>
      </c>
      <c r="Q113" s="26"/>
      <c r="R113" s="27"/>
      <c r="S113" s="27"/>
      <c r="T113" s="27"/>
      <c r="U113" s="27"/>
      <c r="V113" s="27"/>
    </row>
    <row r="114" spans="1:22" ht="41.25" customHeight="1" x14ac:dyDescent="0.25">
      <c r="A114" s="19">
        <f>A111+1</f>
        <v>165</v>
      </c>
      <c r="B114" s="20" t="s">
        <v>18</v>
      </c>
      <c r="C114" s="102" t="s">
        <v>428</v>
      </c>
      <c r="D114" s="35" t="s">
        <v>447</v>
      </c>
      <c r="E114" s="94" t="s">
        <v>639</v>
      </c>
      <c r="F114" s="20" t="s">
        <v>134</v>
      </c>
      <c r="G114" s="22" t="s">
        <v>139</v>
      </c>
      <c r="H114" s="136">
        <v>44127</v>
      </c>
      <c r="I114" s="94" t="s">
        <v>658</v>
      </c>
      <c r="J114" s="138" t="s">
        <v>659</v>
      </c>
      <c r="K114" s="139" t="s">
        <v>660</v>
      </c>
      <c r="L114" s="23" t="s">
        <v>13</v>
      </c>
      <c r="M114" s="88">
        <v>7700</v>
      </c>
      <c r="N114" s="88">
        <v>0</v>
      </c>
      <c r="O114" s="89">
        <f t="shared" ref="O114:O132" si="47">M114-N114</f>
        <v>7700</v>
      </c>
      <c r="P114" s="90">
        <f t="shared" si="43"/>
        <v>7700</v>
      </c>
      <c r="Q114" s="119">
        <v>20</v>
      </c>
      <c r="R114" s="98">
        <v>12</v>
      </c>
      <c r="S114" s="98">
        <f t="shared" ref="S114:S132" si="48">Q114/R114</f>
        <v>1.6666666666666667</v>
      </c>
      <c r="T114" s="98">
        <v>3</v>
      </c>
      <c r="U114" s="98">
        <f t="shared" ref="U114:U132" si="49">S114*T114</f>
        <v>5</v>
      </c>
      <c r="V114" s="103">
        <v>0.05</v>
      </c>
    </row>
    <row r="115" spans="1:22" ht="41.25" customHeight="1" x14ac:dyDescent="0.25">
      <c r="A115" s="19">
        <f>A114+1</f>
        <v>166</v>
      </c>
      <c r="B115" s="20" t="s">
        <v>18</v>
      </c>
      <c r="C115" s="102" t="s">
        <v>429</v>
      </c>
      <c r="D115" s="35" t="s">
        <v>448</v>
      </c>
      <c r="E115" s="94" t="s">
        <v>640</v>
      </c>
      <c r="F115" s="20" t="s">
        <v>134</v>
      </c>
      <c r="G115" s="22" t="s">
        <v>139</v>
      </c>
      <c r="H115" s="136">
        <v>44127</v>
      </c>
      <c r="I115" s="94" t="s">
        <v>658</v>
      </c>
      <c r="J115" s="138" t="s">
        <v>659</v>
      </c>
      <c r="K115" s="139" t="s">
        <v>661</v>
      </c>
      <c r="L115" s="23" t="s">
        <v>13</v>
      </c>
      <c r="M115" s="88">
        <v>7700</v>
      </c>
      <c r="N115" s="88">
        <v>0</v>
      </c>
      <c r="O115" s="89">
        <f t="shared" si="47"/>
        <v>7700</v>
      </c>
      <c r="P115" s="90">
        <f t="shared" si="43"/>
        <v>7700</v>
      </c>
      <c r="Q115" s="119">
        <v>20</v>
      </c>
      <c r="R115" s="98">
        <v>12</v>
      </c>
      <c r="S115" s="98">
        <f t="shared" si="48"/>
        <v>1.6666666666666667</v>
      </c>
      <c r="T115" s="98">
        <v>3</v>
      </c>
      <c r="U115" s="98">
        <f t="shared" si="49"/>
        <v>5</v>
      </c>
      <c r="V115" s="103">
        <v>0.05</v>
      </c>
    </row>
    <row r="116" spans="1:22" ht="41.25" customHeight="1" x14ac:dyDescent="0.25">
      <c r="A116" s="19">
        <f t="shared" ref="A116:A132" si="50">A115+1</f>
        <v>167</v>
      </c>
      <c r="B116" s="20" t="s">
        <v>18</v>
      </c>
      <c r="C116" s="102" t="s">
        <v>430</v>
      </c>
      <c r="D116" s="35" t="s">
        <v>449</v>
      </c>
      <c r="E116" s="94" t="s">
        <v>641</v>
      </c>
      <c r="F116" s="20" t="s">
        <v>134</v>
      </c>
      <c r="G116" s="22" t="s">
        <v>139</v>
      </c>
      <c r="H116" s="136">
        <v>44127</v>
      </c>
      <c r="I116" s="94" t="s">
        <v>658</v>
      </c>
      <c r="J116" s="138" t="s">
        <v>659</v>
      </c>
      <c r="K116" s="139" t="s">
        <v>662</v>
      </c>
      <c r="L116" s="23" t="s">
        <v>13</v>
      </c>
      <c r="M116" s="88">
        <v>7700</v>
      </c>
      <c r="N116" s="88">
        <v>0</v>
      </c>
      <c r="O116" s="89">
        <f t="shared" si="47"/>
        <v>7700</v>
      </c>
      <c r="P116" s="90">
        <f t="shared" si="43"/>
        <v>7700</v>
      </c>
      <c r="Q116" s="119">
        <v>20</v>
      </c>
      <c r="R116" s="98">
        <v>12</v>
      </c>
      <c r="S116" s="98">
        <f t="shared" si="48"/>
        <v>1.6666666666666667</v>
      </c>
      <c r="T116" s="98">
        <v>3</v>
      </c>
      <c r="U116" s="98">
        <f t="shared" si="49"/>
        <v>5</v>
      </c>
      <c r="V116" s="103">
        <v>0.05</v>
      </c>
    </row>
    <row r="117" spans="1:22" ht="41.25" customHeight="1" x14ac:dyDescent="0.25">
      <c r="A117" s="19">
        <f t="shared" si="50"/>
        <v>168</v>
      </c>
      <c r="B117" s="20" t="s">
        <v>18</v>
      </c>
      <c r="C117" s="102" t="s">
        <v>431</v>
      </c>
      <c r="D117" s="35" t="s">
        <v>450</v>
      </c>
      <c r="E117" s="94" t="s">
        <v>642</v>
      </c>
      <c r="F117" s="20" t="s">
        <v>134</v>
      </c>
      <c r="G117" s="22" t="s">
        <v>139</v>
      </c>
      <c r="H117" s="136">
        <v>44127</v>
      </c>
      <c r="I117" s="94" t="s">
        <v>658</v>
      </c>
      <c r="J117" s="138" t="s">
        <v>659</v>
      </c>
      <c r="K117" s="139" t="s">
        <v>663</v>
      </c>
      <c r="L117" s="23" t="s">
        <v>13</v>
      </c>
      <c r="M117" s="88">
        <v>7700</v>
      </c>
      <c r="N117" s="88">
        <v>0</v>
      </c>
      <c r="O117" s="89">
        <f t="shared" si="47"/>
        <v>7700</v>
      </c>
      <c r="P117" s="90">
        <f t="shared" si="43"/>
        <v>7700</v>
      </c>
      <c r="Q117" s="119">
        <v>20</v>
      </c>
      <c r="R117" s="98">
        <v>12</v>
      </c>
      <c r="S117" s="98">
        <f t="shared" si="48"/>
        <v>1.6666666666666667</v>
      </c>
      <c r="T117" s="98">
        <v>3</v>
      </c>
      <c r="U117" s="98">
        <f t="shared" si="49"/>
        <v>5</v>
      </c>
      <c r="V117" s="103">
        <v>0.05</v>
      </c>
    </row>
    <row r="118" spans="1:22" ht="41.25" customHeight="1" x14ac:dyDescent="0.25">
      <c r="A118" s="19">
        <f t="shared" si="50"/>
        <v>169</v>
      </c>
      <c r="B118" s="20" t="s">
        <v>18</v>
      </c>
      <c r="C118" s="102" t="s">
        <v>432</v>
      </c>
      <c r="D118" s="35" t="s">
        <v>451</v>
      </c>
      <c r="E118" s="94" t="s">
        <v>643</v>
      </c>
      <c r="F118" s="20" t="s">
        <v>134</v>
      </c>
      <c r="G118" s="22" t="s">
        <v>139</v>
      </c>
      <c r="H118" s="136">
        <v>44127</v>
      </c>
      <c r="I118" s="94" t="s">
        <v>658</v>
      </c>
      <c r="J118" s="138" t="s">
        <v>659</v>
      </c>
      <c r="K118" s="139" t="s">
        <v>664</v>
      </c>
      <c r="L118" s="23" t="s">
        <v>13</v>
      </c>
      <c r="M118" s="88">
        <v>7700</v>
      </c>
      <c r="N118" s="88">
        <v>0</v>
      </c>
      <c r="O118" s="89">
        <f t="shared" si="47"/>
        <v>7700</v>
      </c>
      <c r="P118" s="90">
        <f t="shared" si="43"/>
        <v>7700</v>
      </c>
      <c r="Q118" s="119">
        <v>20</v>
      </c>
      <c r="R118" s="98">
        <v>12</v>
      </c>
      <c r="S118" s="98">
        <f t="shared" si="48"/>
        <v>1.6666666666666667</v>
      </c>
      <c r="T118" s="98">
        <v>3</v>
      </c>
      <c r="U118" s="98">
        <f t="shared" si="49"/>
        <v>5</v>
      </c>
      <c r="V118" s="103">
        <v>0.05</v>
      </c>
    </row>
    <row r="119" spans="1:22" ht="41.25" customHeight="1" x14ac:dyDescent="0.25">
      <c r="A119" s="19">
        <f t="shared" si="50"/>
        <v>170</v>
      </c>
      <c r="B119" s="20" t="s">
        <v>18</v>
      </c>
      <c r="C119" s="102" t="s">
        <v>433</v>
      </c>
      <c r="D119" s="35" t="s">
        <v>452</v>
      </c>
      <c r="E119" s="94" t="s">
        <v>644</v>
      </c>
      <c r="F119" s="20" t="s">
        <v>134</v>
      </c>
      <c r="G119" s="22" t="s">
        <v>139</v>
      </c>
      <c r="H119" s="136">
        <v>44127</v>
      </c>
      <c r="I119" s="94" t="s">
        <v>658</v>
      </c>
      <c r="J119" s="138" t="s">
        <v>659</v>
      </c>
      <c r="K119" s="139" t="s">
        <v>665</v>
      </c>
      <c r="L119" s="23" t="s">
        <v>13</v>
      </c>
      <c r="M119" s="88">
        <v>7700</v>
      </c>
      <c r="N119" s="88">
        <v>0</v>
      </c>
      <c r="O119" s="89">
        <f t="shared" si="47"/>
        <v>7700</v>
      </c>
      <c r="P119" s="90">
        <f t="shared" si="43"/>
        <v>7700</v>
      </c>
      <c r="Q119" s="119">
        <v>20</v>
      </c>
      <c r="R119" s="98">
        <v>12</v>
      </c>
      <c r="S119" s="98">
        <f t="shared" si="48"/>
        <v>1.6666666666666667</v>
      </c>
      <c r="T119" s="98">
        <v>3</v>
      </c>
      <c r="U119" s="98">
        <f t="shared" si="49"/>
        <v>5</v>
      </c>
      <c r="V119" s="103">
        <v>0.05</v>
      </c>
    </row>
    <row r="120" spans="1:22" ht="41.25" customHeight="1" x14ac:dyDescent="0.25">
      <c r="A120" s="19">
        <f t="shared" si="50"/>
        <v>171</v>
      </c>
      <c r="B120" s="20" t="s">
        <v>18</v>
      </c>
      <c r="C120" s="102" t="s">
        <v>434</v>
      </c>
      <c r="D120" s="35" t="s">
        <v>453</v>
      </c>
      <c r="E120" s="94" t="s">
        <v>645</v>
      </c>
      <c r="F120" s="20" t="s">
        <v>134</v>
      </c>
      <c r="G120" s="22" t="s">
        <v>139</v>
      </c>
      <c r="H120" s="136">
        <v>44127</v>
      </c>
      <c r="I120" s="94" t="s">
        <v>658</v>
      </c>
      <c r="J120" s="138" t="s">
        <v>659</v>
      </c>
      <c r="K120" s="139" t="s">
        <v>666</v>
      </c>
      <c r="L120" s="23" t="s">
        <v>13</v>
      </c>
      <c r="M120" s="88">
        <v>7700</v>
      </c>
      <c r="N120" s="88">
        <v>0</v>
      </c>
      <c r="O120" s="89">
        <f t="shared" si="47"/>
        <v>7700</v>
      </c>
      <c r="P120" s="90">
        <f t="shared" si="43"/>
        <v>7700</v>
      </c>
      <c r="Q120" s="119">
        <v>20</v>
      </c>
      <c r="R120" s="98">
        <v>12</v>
      </c>
      <c r="S120" s="98">
        <f t="shared" si="48"/>
        <v>1.6666666666666667</v>
      </c>
      <c r="T120" s="98">
        <v>3</v>
      </c>
      <c r="U120" s="98">
        <f t="shared" si="49"/>
        <v>5</v>
      </c>
      <c r="V120" s="103">
        <v>0.05</v>
      </c>
    </row>
    <row r="121" spans="1:22" ht="41.25" customHeight="1" x14ac:dyDescent="0.25">
      <c r="A121" s="19">
        <f t="shared" si="50"/>
        <v>172</v>
      </c>
      <c r="B121" s="20" t="s">
        <v>18</v>
      </c>
      <c r="C121" s="102" t="s">
        <v>435</v>
      </c>
      <c r="D121" s="35" t="s">
        <v>454</v>
      </c>
      <c r="E121" s="94" t="s">
        <v>646</v>
      </c>
      <c r="F121" s="20" t="s">
        <v>134</v>
      </c>
      <c r="G121" s="22" t="s">
        <v>139</v>
      </c>
      <c r="H121" s="136">
        <v>44127</v>
      </c>
      <c r="I121" s="94" t="s">
        <v>658</v>
      </c>
      <c r="J121" s="138" t="s">
        <v>659</v>
      </c>
      <c r="K121" s="139" t="s">
        <v>667</v>
      </c>
      <c r="L121" s="23" t="s">
        <v>13</v>
      </c>
      <c r="M121" s="88">
        <v>7700</v>
      </c>
      <c r="N121" s="88">
        <v>0</v>
      </c>
      <c r="O121" s="89">
        <f t="shared" si="47"/>
        <v>7700</v>
      </c>
      <c r="P121" s="90">
        <f t="shared" si="43"/>
        <v>7700</v>
      </c>
      <c r="Q121" s="119">
        <v>20</v>
      </c>
      <c r="R121" s="98">
        <v>12</v>
      </c>
      <c r="S121" s="98">
        <f t="shared" si="48"/>
        <v>1.6666666666666667</v>
      </c>
      <c r="T121" s="98">
        <v>3</v>
      </c>
      <c r="U121" s="98">
        <f t="shared" si="49"/>
        <v>5</v>
      </c>
      <c r="V121" s="103">
        <v>0.05</v>
      </c>
    </row>
    <row r="122" spans="1:22" ht="41.25" customHeight="1" x14ac:dyDescent="0.25">
      <c r="A122" s="19">
        <f t="shared" si="50"/>
        <v>173</v>
      </c>
      <c r="B122" s="20" t="s">
        <v>18</v>
      </c>
      <c r="C122" s="102" t="s">
        <v>436</v>
      </c>
      <c r="D122" s="35" t="s">
        <v>455</v>
      </c>
      <c r="E122" s="94" t="s">
        <v>647</v>
      </c>
      <c r="F122" s="20" t="s">
        <v>134</v>
      </c>
      <c r="G122" s="22" t="s">
        <v>139</v>
      </c>
      <c r="H122" s="136">
        <v>44127</v>
      </c>
      <c r="I122" s="94" t="s">
        <v>658</v>
      </c>
      <c r="J122" s="138" t="s">
        <v>659</v>
      </c>
      <c r="K122" s="139" t="s">
        <v>668</v>
      </c>
      <c r="L122" s="23" t="s">
        <v>13</v>
      </c>
      <c r="M122" s="88">
        <v>7700</v>
      </c>
      <c r="N122" s="88">
        <v>0</v>
      </c>
      <c r="O122" s="89">
        <f t="shared" si="47"/>
        <v>7700</v>
      </c>
      <c r="P122" s="90">
        <f t="shared" si="43"/>
        <v>7700</v>
      </c>
      <c r="Q122" s="119">
        <v>20</v>
      </c>
      <c r="R122" s="98">
        <v>12</v>
      </c>
      <c r="S122" s="98">
        <f t="shared" si="48"/>
        <v>1.6666666666666667</v>
      </c>
      <c r="T122" s="98">
        <v>3</v>
      </c>
      <c r="U122" s="98">
        <f t="shared" si="49"/>
        <v>5</v>
      </c>
      <c r="V122" s="103">
        <v>0.05</v>
      </c>
    </row>
    <row r="123" spans="1:22" ht="41.25" customHeight="1" x14ac:dyDescent="0.25">
      <c r="A123" s="19">
        <f t="shared" si="50"/>
        <v>174</v>
      </c>
      <c r="B123" s="20" t="s">
        <v>18</v>
      </c>
      <c r="C123" s="102" t="s">
        <v>437</v>
      </c>
      <c r="D123" s="35" t="s">
        <v>456</v>
      </c>
      <c r="E123" s="94" t="s">
        <v>648</v>
      </c>
      <c r="F123" s="20" t="s">
        <v>134</v>
      </c>
      <c r="G123" s="22" t="s">
        <v>139</v>
      </c>
      <c r="H123" s="136">
        <v>44127</v>
      </c>
      <c r="I123" s="94" t="s">
        <v>658</v>
      </c>
      <c r="J123" s="138" t="s">
        <v>659</v>
      </c>
      <c r="K123" s="139" t="s">
        <v>669</v>
      </c>
      <c r="L123" s="23" t="s">
        <v>13</v>
      </c>
      <c r="M123" s="88">
        <v>7700</v>
      </c>
      <c r="N123" s="88">
        <v>0</v>
      </c>
      <c r="O123" s="89">
        <f t="shared" si="47"/>
        <v>7700</v>
      </c>
      <c r="P123" s="90">
        <f t="shared" si="43"/>
        <v>7700</v>
      </c>
      <c r="Q123" s="119">
        <v>20</v>
      </c>
      <c r="R123" s="98">
        <v>12</v>
      </c>
      <c r="S123" s="98">
        <f t="shared" si="48"/>
        <v>1.6666666666666667</v>
      </c>
      <c r="T123" s="98">
        <v>3</v>
      </c>
      <c r="U123" s="98">
        <f t="shared" si="49"/>
        <v>5</v>
      </c>
      <c r="V123" s="103">
        <v>0.05</v>
      </c>
    </row>
    <row r="124" spans="1:22" ht="41.25" customHeight="1" x14ac:dyDescent="0.25">
      <c r="A124" s="19">
        <f t="shared" si="50"/>
        <v>175</v>
      </c>
      <c r="B124" s="20" t="s">
        <v>18</v>
      </c>
      <c r="C124" s="102" t="s">
        <v>438</v>
      </c>
      <c r="D124" s="35" t="s">
        <v>457</v>
      </c>
      <c r="E124" s="94" t="s">
        <v>649</v>
      </c>
      <c r="F124" s="20" t="s">
        <v>134</v>
      </c>
      <c r="G124" s="22" t="s">
        <v>139</v>
      </c>
      <c r="H124" s="136">
        <v>44127</v>
      </c>
      <c r="I124" s="94" t="s">
        <v>658</v>
      </c>
      <c r="J124" s="138" t="s">
        <v>659</v>
      </c>
      <c r="K124" s="139" t="s">
        <v>670</v>
      </c>
      <c r="L124" s="23" t="s">
        <v>13</v>
      </c>
      <c r="M124" s="88">
        <v>7700</v>
      </c>
      <c r="N124" s="88">
        <v>0</v>
      </c>
      <c r="O124" s="89">
        <f t="shared" si="47"/>
        <v>7700</v>
      </c>
      <c r="P124" s="90">
        <f t="shared" si="43"/>
        <v>7700</v>
      </c>
      <c r="Q124" s="119">
        <v>20</v>
      </c>
      <c r="R124" s="98">
        <v>12</v>
      </c>
      <c r="S124" s="98">
        <f t="shared" si="48"/>
        <v>1.6666666666666667</v>
      </c>
      <c r="T124" s="98">
        <v>3</v>
      </c>
      <c r="U124" s="98">
        <f t="shared" si="49"/>
        <v>5</v>
      </c>
      <c r="V124" s="103">
        <v>0.05</v>
      </c>
    </row>
    <row r="125" spans="1:22" ht="41.25" customHeight="1" x14ac:dyDescent="0.25">
      <c r="A125" s="19">
        <f t="shared" si="50"/>
        <v>176</v>
      </c>
      <c r="B125" s="20" t="s">
        <v>18</v>
      </c>
      <c r="C125" s="102" t="s">
        <v>439</v>
      </c>
      <c r="D125" s="35" t="s">
        <v>458</v>
      </c>
      <c r="E125" s="94" t="s">
        <v>650</v>
      </c>
      <c r="F125" s="20" t="s">
        <v>134</v>
      </c>
      <c r="G125" s="22" t="s">
        <v>139</v>
      </c>
      <c r="H125" s="136">
        <v>44127</v>
      </c>
      <c r="I125" s="94" t="s">
        <v>658</v>
      </c>
      <c r="J125" s="138" t="s">
        <v>659</v>
      </c>
      <c r="K125" s="139" t="s">
        <v>671</v>
      </c>
      <c r="L125" s="23" t="s">
        <v>13</v>
      </c>
      <c r="M125" s="88">
        <v>7700</v>
      </c>
      <c r="N125" s="88">
        <v>0</v>
      </c>
      <c r="O125" s="89">
        <f t="shared" si="47"/>
        <v>7700</v>
      </c>
      <c r="P125" s="90">
        <f t="shared" si="43"/>
        <v>7700</v>
      </c>
      <c r="Q125" s="119">
        <v>20</v>
      </c>
      <c r="R125" s="98">
        <v>12</v>
      </c>
      <c r="S125" s="98">
        <f t="shared" si="48"/>
        <v>1.6666666666666667</v>
      </c>
      <c r="T125" s="98">
        <v>3</v>
      </c>
      <c r="U125" s="98">
        <f t="shared" si="49"/>
        <v>5</v>
      </c>
      <c r="V125" s="103">
        <v>0.05</v>
      </c>
    </row>
    <row r="126" spans="1:22" ht="41.25" customHeight="1" x14ac:dyDescent="0.25">
      <c r="A126" s="19">
        <f t="shared" si="50"/>
        <v>177</v>
      </c>
      <c r="B126" s="20" t="s">
        <v>18</v>
      </c>
      <c r="C126" s="102" t="s">
        <v>440</v>
      </c>
      <c r="D126" s="35" t="s">
        <v>459</v>
      </c>
      <c r="E126" s="94" t="s">
        <v>651</v>
      </c>
      <c r="F126" s="20" t="s">
        <v>134</v>
      </c>
      <c r="G126" s="22" t="s">
        <v>139</v>
      </c>
      <c r="H126" s="136">
        <v>44127</v>
      </c>
      <c r="I126" s="94" t="s">
        <v>658</v>
      </c>
      <c r="J126" s="138" t="s">
        <v>659</v>
      </c>
      <c r="K126" s="139" t="s">
        <v>672</v>
      </c>
      <c r="L126" s="23" t="s">
        <v>13</v>
      </c>
      <c r="M126" s="88">
        <v>7700</v>
      </c>
      <c r="N126" s="88">
        <v>0</v>
      </c>
      <c r="O126" s="89">
        <f t="shared" si="47"/>
        <v>7700</v>
      </c>
      <c r="P126" s="90">
        <f t="shared" si="43"/>
        <v>7700</v>
      </c>
      <c r="Q126" s="119">
        <v>20</v>
      </c>
      <c r="R126" s="98">
        <v>12</v>
      </c>
      <c r="S126" s="98">
        <f t="shared" si="48"/>
        <v>1.6666666666666667</v>
      </c>
      <c r="T126" s="98">
        <v>3</v>
      </c>
      <c r="U126" s="98">
        <f t="shared" si="49"/>
        <v>5</v>
      </c>
      <c r="V126" s="103">
        <v>0.05</v>
      </c>
    </row>
    <row r="127" spans="1:22" ht="41.25" customHeight="1" x14ac:dyDescent="0.25">
      <c r="A127" s="19">
        <f t="shared" si="50"/>
        <v>178</v>
      </c>
      <c r="B127" s="20" t="s">
        <v>18</v>
      </c>
      <c r="C127" s="102" t="s">
        <v>441</v>
      </c>
      <c r="D127" s="35" t="s">
        <v>460</v>
      </c>
      <c r="E127" s="94" t="s">
        <v>652</v>
      </c>
      <c r="F127" s="20" t="s">
        <v>134</v>
      </c>
      <c r="G127" s="22" t="s">
        <v>139</v>
      </c>
      <c r="H127" s="136">
        <v>44127</v>
      </c>
      <c r="I127" s="94" t="s">
        <v>658</v>
      </c>
      <c r="J127" s="138" t="s">
        <v>659</v>
      </c>
      <c r="K127" s="139" t="s">
        <v>673</v>
      </c>
      <c r="L127" s="23" t="s">
        <v>13</v>
      </c>
      <c r="M127" s="88">
        <v>7700</v>
      </c>
      <c r="N127" s="88">
        <v>0</v>
      </c>
      <c r="O127" s="89">
        <f t="shared" si="47"/>
        <v>7700</v>
      </c>
      <c r="P127" s="90">
        <f t="shared" si="43"/>
        <v>7700</v>
      </c>
      <c r="Q127" s="119">
        <v>20</v>
      </c>
      <c r="R127" s="98">
        <v>12</v>
      </c>
      <c r="S127" s="98">
        <f t="shared" si="48"/>
        <v>1.6666666666666667</v>
      </c>
      <c r="T127" s="98">
        <v>3</v>
      </c>
      <c r="U127" s="98">
        <f t="shared" si="49"/>
        <v>5</v>
      </c>
      <c r="V127" s="103">
        <v>0.05</v>
      </c>
    </row>
    <row r="128" spans="1:22" ht="41.25" customHeight="1" x14ac:dyDescent="0.25">
      <c r="A128" s="19">
        <f t="shared" si="50"/>
        <v>179</v>
      </c>
      <c r="B128" s="20" t="s">
        <v>18</v>
      </c>
      <c r="C128" s="102" t="s">
        <v>442</v>
      </c>
      <c r="D128" s="35" t="s">
        <v>461</v>
      </c>
      <c r="E128" s="94" t="s">
        <v>653</v>
      </c>
      <c r="F128" s="20" t="s">
        <v>134</v>
      </c>
      <c r="G128" s="22" t="s">
        <v>139</v>
      </c>
      <c r="H128" s="136">
        <v>44127</v>
      </c>
      <c r="I128" s="94" t="s">
        <v>658</v>
      </c>
      <c r="J128" s="138" t="s">
        <v>659</v>
      </c>
      <c r="K128" s="139" t="s">
        <v>674</v>
      </c>
      <c r="L128" s="23" t="s">
        <v>13</v>
      </c>
      <c r="M128" s="88">
        <v>7700</v>
      </c>
      <c r="N128" s="88">
        <v>0</v>
      </c>
      <c r="O128" s="89">
        <f t="shared" si="47"/>
        <v>7700</v>
      </c>
      <c r="P128" s="90">
        <f t="shared" si="43"/>
        <v>7700</v>
      </c>
      <c r="Q128" s="119">
        <v>20</v>
      </c>
      <c r="R128" s="98">
        <v>12</v>
      </c>
      <c r="S128" s="98">
        <f t="shared" si="48"/>
        <v>1.6666666666666667</v>
      </c>
      <c r="T128" s="98">
        <v>3</v>
      </c>
      <c r="U128" s="98">
        <f t="shared" si="49"/>
        <v>5</v>
      </c>
      <c r="V128" s="103">
        <v>0.05</v>
      </c>
    </row>
    <row r="129" spans="1:22" ht="41.25" customHeight="1" x14ac:dyDescent="0.25">
      <c r="A129" s="19">
        <f t="shared" si="50"/>
        <v>180</v>
      </c>
      <c r="B129" s="20" t="s">
        <v>18</v>
      </c>
      <c r="C129" s="102" t="s">
        <v>443</v>
      </c>
      <c r="D129" s="35" t="s">
        <v>462</v>
      </c>
      <c r="E129" s="94" t="s">
        <v>654</v>
      </c>
      <c r="F129" s="20" t="s">
        <v>134</v>
      </c>
      <c r="G129" s="22" t="s">
        <v>139</v>
      </c>
      <c r="H129" s="136">
        <v>44127</v>
      </c>
      <c r="I129" s="94" t="s">
        <v>658</v>
      </c>
      <c r="J129" s="138" t="s">
        <v>659</v>
      </c>
      <c r="K129" s="139" t="s">
        <v>675</v>
      </c>
      <c r="L129" s="23" t="s">
        <v>13</v>
      </c>
      <c r="M129" s="88">
        <v>7700</v>
      </c>
      <c r="N129" s="88">
        <v>0</v>
      </c>
      <c r="O129" s="89">
        <f t="shared" si="47"/>
        <v>7700</v>
      </c>
      <c r="P129" s="90">
        <f t="shared" si="43"/>
        <v>7700</v>
      </c>
      <c r="Q129" s="119">
        <v>20</v>
      </c>
      <c r="R129" s="98">
        <v>12</v>
      </c>
      <c r="S129" s="98">
        <f t="shared" si="48"/>
        <v>1.6666666666666667</v>
      </c>
      <c r="T129" s="98">
        <v>3</v>
      </c>
      <c r="U129" s="98">
        <f t="shared" si="49"/>
        <v>5</v>
      </c>
      <c r="V129" s="103">
        <v>0.05</v>
      </c>
    </row>
    <row r="130" spans="1:22" ht="41.25" customHeight="1" x14ac:dyDescent="0.25">
      <c r="A130" s="19">
        <f t="shared" si="50"/>
        <v>181</v>
      </c>
      <c r="B130" s="20" t="s">
        <v>18</v>
      </c>
      <c r="C130" s="102" t="s">
        <v>444</v>
      </c>
      <c r="D130" s="35" t="s">
        <v>463</v>
      </c>
      <c r="E130" s="94" t="s">
        <v>655</v>
      </c>
      <c r="F130" s="20" t="s">
        <v>134</v>
      </c>
      <c r="G130" s="22" t="s">
        <v>139</v>
      </c>
      <c r="H130" s="136">
        <v>44127</v>
      </c>
      <c r="I130" s="94" t="s">
        <v>658</v>
      </c>
      <c r="J130" s="138" t="s">
        <v>659</v>
      </c>
      <c r="K130" s="139" t="s">
        <v>676</v>
      </c>
      <c r="L130" s="23" t="s">
        <v>13</v>
      </c>
      <c r="M130" s="88">
        <v>7700</v>
      </c>
      <c r="N130" s="88">
        <v>0</v>
      </c>
      <c r="O130" s="89">
        <f t="shared" si="47"/>
        <v>7700</v>
      </c>
      <c r="P130" s="90">
        <f t="shared" si="43"/>
        <v>7700</v>
      </c>
      <c r="Q130" s="119">
        <v>20</v>
      </c>
      <c r="R130" s="98">
        <v>12</v>
      </c>
      <c r="S130" s="98">
        <f t="shared" si="48"/>
        <v>1.6666666666666667</v>
      </c>
      <c r="T130" s="98">
        <v>3</v>
      </c>
      <c r="U130" s="98">
        <f t="shared" si="49"/>
        <v>5</v>
      </c>
      <c r="V130" s="103">
        <v>0.05</v>
      </c>
    </row>
    <row r="131" spans="1:22" ht="41.25" customHeight="1" x14ac:dyDescent="0.25">
      <c r="A131" s="19">
        <f t="shared" si="50"/>
        <v>182</v>
      </c>
      <c r="B131" s="20" t="s">
        <v>18</v>
      </c>
      <c r="C131" s="102" t="s">
        <v>445</v>
      </c>
      <c r="D131" s="35" t="s">
        <v>464</v>
      </c>
      <c r="E131" s="94" t="s">
        <v>656</v>
      </c>
      <c r="F131" s="20" t="s">
        <v>134</v>
      </c>
      <c r="G131" s="22" t="s">
        <v>139</v>
      </c>
      <c r="H131" s="136">
        <v>44127</v>
      </c>
      <c r="I131" s="94" t="s">
        <v>658</v>
      </c>
      <c r="J131" s="138" t="s">
        <v>659</v>
      </c>
      <c r="K131" s="139" t="s">
        <v>677</v>
      </c>
      <c r="L131" s="23" t="s">
        <v>13</v>
      </c>
      <c r="M131" s="88">
        <v>7700</v>
      </c>
      <c r="N131" s="88">
        <v>0</v>
      </c>
      <c r="O131" s="89">
        <f t="shared" si="47"/>
        <v>7700</v>
      </c>
      <c r="P131" s="90">
        <f t="shared" si="43"/>
        <v>7700</v>
      </c>
      <c r="Q131" s="119">
        <v>20</v>
      </c>
      <c r="R131" s="98">
        <v>12</v>
      </c>
      <c r="S131" s="98">
        <f t="shared" si="48"/>
        <v>1.6666666666666667</v>
      </c>
      <c r="T131" s="98">
        <v>3</v>
      </c>
      <c r="U131" s="98">
        <f t="shared" si="49"/>
        <v>5</v>
      </c>
      <c r="V131" s="103">
        <v>0.05</v>
      </c>
    </row>
    <row r="132" spans="1:22" ht="41.25" customHeight="1" x14ac:dyDescent="0.25">
      <c r="A132" s="19">
        <f t="shared" si="50"/>
        <v>183</v>
      </c>
      <c r="B132" s="105" t="s">
        <v>18</v>
      </c>
      <c r="C132" s="106" t="s">
        <v>446</v>
      </c>
      <c r="D132" s="120" t="s">
        <v>465</v>
      </c>
      <c r="E132" s="94" t="s">
        <v>657</v>
      </c>
      <c r="F132" s="105" t="s">
        <v>134</v>
      </c>
      <c r="G132" s="22" t="s">
        <v>139</v>
      </c>
      <c r="H132" s="136">
        <v>44127</v>
      </c>
      <c r="I132" s="94" t="s">
        <v>658</v>
      </c>
      <c r="J132" s="138" t="s">
        <v>659</v>
      </c>
      <c r="K132" s="139" t="s">
        <v>678</v>
      </c>
      <c r="L132" s="110" t="s">
        <v>13</v>
      </c>
      <c r="M132" s="88">
        <v>7700</v>
      </c>
      <c r="N132" s="88">
        <v>0</v>
      </c>
      <c r="O132" s="89">
        <f t="shared" si="47"/>
        <v>7700</v>
      </c>
      <c r="P132" s="121">
        <f t="shared" si="43"/>
        <v>7700</v>
      </c>
      <c r="Q132" s="122">
        <v>20</v>
      </c>
      <c r="R132" s="123">
        <v>12</v>
      </c>
      <c r="S132" s="123">
        <f t="shared" si="48"/>
        <v>1.6666666666666667</v>
      </c>
      <c r="T132" s="123">
        <v>3</v>
      </c>
      <c r="U132" s="123">
        <f t="shared" si="49"/>
        <v>5</v>
      </c>
      <c r="V132" s="124">
        <v>0.05</v>
      </c>
    </row>
    <row r="133" spans="1:22" ht="69.95" customHeight="1" x14ac:dyDescent="0.25">
      <c r="A133" s="19">
        <f>A132+1</f>
        <v>184</v>
      </c>
      <c r="B133" s="20" t="s">
        <v>360</v>
      </c>
      <c r="C133" s="102" t="s">
        <v>361</v>
      </c>
      <c r="D133" s="35" t="s">
        <v>362</v>
      </c>
      <c r="E133" s="94" t="s">
        <v>366</v>
      </c>
      <c r="F133" s="20" t="s">
        <v>398</v>
      </c>
      <c r="G133" s="22" t="s">
        <v>363</v>
      </c>
      <c r="H133" s="36">
        <v>44642</v>
      </c>
      <c r="I133" s="23" t="s">
        <v>14</v>
      </c>
      <c r="J133" s="24" t="s">
        <v>364</v>
      </c>
      <c r="K133" s="112" t="s">
        <v>365</v>
      </c>
      <c r="L133" s="23" t="s">
        <v>13</v>
      </c>
      <c r="M133" s="88">
        <v>90744.67</v>
      </c>
      <c r="N133" s="88">
        <v>0</v>
      </c>
      <c r="O133" s="89">
        <f t="shared" ref="O133" si="51">M133-N133</f>
        <v>90744.67</v>
      </c>
      <c r="P133" s="118">
        <f>M133-N133</f>
        <v>90744.67</v>
      </c>
      <c r="Q133" s="97">
        <v>10</v>
      </c>
      <c r="R133" s="98">
        <v>12</v>
      </c>
      <c r="S133" s="98">
        <f>Q133/R133</f>
        <v>0.83333333333333337</v>
      </c>
      <c r="T133" s="98">
        <v>3</v>
      </c>
      <c r="U133" s="98">
        <f>S133*T133</f>
        <v>2.5</v>
      </c>
      <c r="V133" s="103">
        <v>2.5000000000000001E-2</v>
      </c>
    </row>
    <row r="134" spans="1:22" ht="24.95" customHeight="1" x14ac:dyDescent="0.25">
      <c r="A134" s="172" t="s">
        <v>427</v>
      </c>
      <c r="B134" s="173"/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174"/>
      <c r="N134" s="143">
        <f>SUM(N114:N132)</f>
        <v>0</v>
      </c>
      <c r="O134" s="144">
        <f>SUM(O114:O133)</f>
        <v>237044.66999999998</v>
      </c>
      <c r="P134" s="113">
        <f>SUM(P114:P132)</f>
        <v>146300</v>
      </c>
      <c r="Q134" s="125"/>
      <c r="R134" s="126"/>
      <c r="S134" s="126"/>
      <c r="T134" s="126"/>
      <c r="U134" s="126"/>
      <c r="V134" s="127"/>
    </row>
    <row r="135" spans="1:22" ht="24.95" customHeight="1" x14ac:dyDescent="0.25">
      <c r="A135" s="177" t="s">
        <v>467</v>
      </c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45" t="e">
        <f>#REF!+#REF!</f>
        <v>#REF!</v>
      </c>
      <c r="O135" s="151">
        <f>O63+O100+O103+O112+O134</f>
        <v>2310809.5699999998</v>
      </c>
      <c r="P135" s="130" t="e">
        <f>#REF!+#REF!</f>
        <v>#REF!</v>
      </c>
      <c r="Q135" s="129"/>
      <c r="R135" s="129"/>
      <c r="S135" s="129"/>
      <c r="T135" s="129"/>
      <c r="U135" s="129"/>
      <c r="V135" s="129"/>
    </row>
    <row r="136" spans="1:22" ht="18.75" customHeight="1" x14ac:dyDescent="0.25">
      <c r="A136" s="50"/>
      <c r="B136" s="51"/>
      <c r="C136" s="52"/>
      <c r="D136" s="51"/>
      <c r="E136" s="51"/>
      <c r="F136" s="51"/>
      <c r="G136" s="53"/>
      <c r="H136" s="53"/>
      <c r="I136" s="54"/>
      <c r="J136" s="55"/>
      <c r="K136" s="56"/>
      <c r="L136" s="55"/>
      <c r="M136" s="57"/>
      <c r="N136" s="57"/>
      <c r="O136" s="167">
        <f>O135+'OCT-DIC FORTAMUN'!M63+FAISMUN!M21</f>
        <v>3149760.3</v>
      </c>
      <c r="P136" s="128">
        <f>O135-2310809.57</f>
        <v>0</v>
      </c>
      <c r="Q136" s="128"/>
      <c r="R136" s="129"/>
      <c r="S136" s="129"/>
      <c r="T136" s="129"/>
      <c r="U136" s="129"/>
      <c r="V136" s="129"/>
    </row>
    <row r="137" spans="1:22" ht="18.75" customHeight="1" x14ac:dyDescent="0.25">
      <c r="A137" s="50"/>
      <c r="B137" s="51"/>
      <c r="C137" s="52"/>
      <c r="D137" s="51"/>
      <c r="E137" s="51"/>
      <c r="F137" s="51"/>
      <c r="G137" s="53"/>
      <c r="H137" s="53"/>
      <c r="I137" s="54"/>
      <c r="J137" s="55"/>
      <c r="K137" s="56"/>
      <c r="L137" s="55"/>
      <c r="M137" s="57"/>
      <c r="N137" s="57"/>
      <c r="O137" s="131"/>
      <c r="P137" s="132"/>
      <c r="Q137" s="58"/>
    </row>
    <row r="138" spans="1:22" ht="18.75" customHeight="1" x14ac:dyDescent="0.25">
      <c r="A138" s="50"/>
      <c r="B138" s="51"/>
      <c r="C138" s="52"/>
      <c r="D138" s="51"/>
      <c r="E138" s="51"/>
      <c r="F138" s="51"/>
      <c r="G138" s="53"/>
      <c r="H138" s="53"/>
      <c r="I138" s="54"/>
      <c r="J138" s="55"/>
      <c r="K138" s="56"/>
      <c r="L138" s="55"/>
      <c r="M138" s="57"/>
      <c r="N138" s="57"/>
      <c r="O138" s="133"/>
      <c r="P138" s="132"/>
      <c r="Q138" s="58"/>
    </row>
    <row r="139" spans="1:22" ht="18.75" customHeight="1" x14ac:dyDescent="0.25">
      <c r="A139" s="50"/>
      <c r="B139" s="51"/>
      <c r="C139" s="52"/>
      <c r="D139" s="51"/>
      <c r="E139" s="51"/>
      <c r="F139" s="51"/>
      <c r="G139" s="53"/>
      <c r="H139" s="53"/>
      <c r="I139" s="54"/>
      <c r="J139" s="55"/>
      <c r="K139" s="56"/>
      <c r="L139" s="55"/>
      <c r="M139" s="57"/>
      <c r="N139" s="57"/>
      <c r="O139" s="133"/>
      <c r="P139" s="132"/>
      <c r="Q139" s="58"/>
    </row>
    <row r="140" spans="1:22" ht="18.75" customHeight="1" x14ac:dyDescent="0.25">
      <c r="A140" s="50"/>
      <c r="B140" s="51"/>
      <c r="C140" s="52"/>
      <c r="D140" s="51"/>
      <c r="E140" s="51"/>
      <c r="F140" s="51"/>
      <c r="G140" s="53"/>
      <c r="H140" s="53"/>
      <c r="I140" s="54"/>
      <c r="J140" s="55"/>
      <c r="K140" s="56"/>
      <c r="L140" s="55"/>
      <c r="M140" s="57"/>
      <c r="N140" s="57"/>
      <c r="O140" s="133"/>
      <c r="P140" s="132"/>
      <c r="Q140" s="58"/>
    </row>
    <row r="141" spans="1:22" ht="18.75" customHeight="1" x14ac:dyDescent="0.25">
      <c r="A141" s="50"/>
      <c r="B141" s="51"/>
      <c r="C141" s="52"/>
      <c r="D141" s="51"/>
      <c r="E141" s="51"/>
      <c r="F141" s="51"/>
      <c r="G141" s="53"/>
      <c r="H141" s="53"/>
      <c r="I141" s="54"/>
      <c r="J141" s="55"/>
      <c r="K141" s="56"/>
      <c r="L141" s="55"/>
      <c r="M141" s="57"/>
      <c r="N141" s="57"/>
      <c r="O141" s="133"/>
      <c r="P141" s="132"/>
      <c r="Q141" s="58"/>
    </row>
    <row r="142" spans="1:22" ht="18.75" customHeight="1" x14ac:dyDescent="0.25">
      <c r="A142" s="50"/>
      <c r="B142" s="51"/>
      <c r="C142" s="52"/>
      <c r="D142" s="51"/>
      <c r="E142" s="51"/>
      <c r="F142" s="51"/>
      <c r="G142" s="53"/>
      <c r="H142" s="53"/>
      <c r="I142" s="54"/>
      <c r="J142" s="55"/>
      <c r="K142" s="56"/>
      <c r="L142" s="55"/>
      <c r="M142" s="57"/>
      <c r="N142" s="57"/>
      <c r="O142" s="133"/>
      <c r="P142" s="132"/>
      <c r="Q142" s="58"/>
    </row>
    <row r="143" spans="1:22" ht="18.75" customHeight="1" x14ac:dyDescent="0.25">
      <c r="A143" s="50"/>
      <c r="B143" s="51"/>
      <c r="C143" s="52"/>
      <c r="D143" s="51"/>
      <c r="E143" s="51"/>
      <c r="F143" s="51"/>
      <c r="G143" s="53"/>
      <c r="H143" s="53"/>
      <c r="I143" s="54"/>
      <c r="J143" s="55"/>
      <c r="K143" s="56"/>
      <c r="L143" s="55"/>
      <c r="M143" s="57"/>
      <c r="N143" s="57"/>
      <c r="O143" s="133"/>
      <c r="P143" s="132"/>
      <c r="Q143" s="58"/>
    </row>
    <row r="144" spans="1:22" ht="18.75" customHeight="1" x14ac:dyDescent="0.25">
      <c r="A144" s="50"/>
      <c r="B144" s="51"/>
      <c r="C144" s="52"/>
      <c r="D144" s="51"/>
      <c r="E144" s="51"/>
      <c r="F144" s="51"/>
      <c r="G144" s="53"/>
      <c r="H144" s="53"/>
      <c r="I144" s="54"/>
      <c r="J144" s="55"/>
      <c r="K144" s="56"/>
      <c r="L144" s="55"/>
      <c r="M144" s="57"/>
      <c r="N144" s="57"/>
      <c r="O144" s="133"/>
      <c r="P144" s="132"/>
      <c r="Q144" s="58"/>
    </row>
  </sheetData>
  <mergeCells count="15">
    <mergeCell ref="A135:M135"/>
    <mergeCell ref="A63:M63"/>
    <mergeCell ref="A7:M7"/>
    <mergeCell ref="A100:M100"/>
    <mergeCell ref="A101:O101"/>
    <mergeCell ref="A104:O104"/>
    <mergeCell ref="A112:M112"/>
    <mergeCell ref="A113:O113"/>
    <mergeCell ref="P5:V5"/>
    <mergeCell ref="A64:M64"/>
    <mergeCell ref="A103:M103"/>
    <mergeCell ref="A134:M134"/>
    <mergeCell ref="A1:M1"/>
    <mergeCell ref="A3:M3"/>
    <mergeCell ref="A5:M5"/>
  </mergeCells>
  <printOptions horizontalCentered="1"/>
  <pageMargins left="0.39370078740157483" right="0.39370078740157483" top="0.59055118110236227" bottom="1.1811023622047245" header="0.31496062992125984" footer="0.31496062992125984"/>
  <pageSetup scale="77" orientation="landscape" r:id="rId1"/>
  <headerFooter>
    <oddFooter>&amp;C&amp;G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W81"/>
  <sheetViews>
    <sheetView view="pageBreakPreview" topLeftCell="A53" zoomScaleNormal="70" zoomScaleSheetLayoutView="100" zoomScalePageLayoutView="64" workbookViewId="0">
      <selection activeCell="K51" sqref="K51"/>
    </sheetView>
  </sheetViews>
  <sheetFormatPr baseColWidth="10" defaultColWidth="11.42578125" defaultRowHeight="15" x14ac:dyDescent="0.25"/>
  <cols>
    <col min="1" max="1" width="4.7109375" style="74" customWidth="1"/>
    <col min="2" max="2" width="10.7109375" style="1" customWidth="1"/>
    <col min="3" max="3" width="22.42578125" style="11" customWidth="1"/>
    <col min="4" max="4" width="18.7109375" style="4" customWidth="1"/>
    <col min="5" max="5" width="14.85546875" style="4" customWidth="1"/>
    <col min="6" max="6" width="17.7109375" style="1" customWidth="1"/>
    <col min="7" max="7" width="7.140625" style="75" customWidth="1"/>
    <col min="8" max="8" width="8.28515625" style="75" bestFit="1" customWidth="1"/>
    <col min="9" max="9" width="6.5703125" style="11" customWidth="1"/>
    <col min="10" max="10" width="8.28515625" style="75" customWidth="1"/>
    <col min="11" max="11" width="18.140625" style="5" customWidth="1"/>
    <col min="12" max="12" width="8.140625" style="11" customWidth="1"/>
    <col min="13" max="13" width="15.7109375" style="11" customWidth="1"/>
    <col min="14" max="14" width="11.28515625" style="11" hidden="1" customWidth="1"/>
    <col min="15" max="15" width="12.85546875" style="10" hidden="1" customWidth="1"/>
    <col min="16" max="16" width="9.5703125" style="10" hidden="1" customWidth="1"/>
    <col min="17" max="17" width="9.7109375" style="76" hidden="1" customWidth="1"/>
    <col min="18" max="19" width="5.28515625" style="11" hidden="1" customWidth="1"/>
    <col min="20" max="20" width="8.85546875" style="11" hidden="1" customWidth="1"/>
    <col min="21" max="21" width="9.140625" style="11" hidden="1" customWidth="1"/>
    <col min="22" max="22" width="9.42578125" style="11" hidden="1" customWidth="1"/>
    <col min="23" max="16384" width="11.42578125" style="11"/>
  </cols>
  <sheetData>
    <row r="1" spans="1:23" ht="20.100000000000001" customHeight="1" x14ac:dyDescent="0.25">
      <c r="A1" s="175" t="s">
        <v>144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80"/>
      <c r="Q1" s="10"/>
    </row>
    <row r="2" spans="1:23" ht="9.9499999999999993" customHeight="1" x14ac:dyDescent="0.25">
      <c r="A2" s="11"/>
      <c r="B2" s="11"/>
      <c r="D2" s="3"/>
      <c r="E2" s="3"/>
      <c r="G2" s="11"/>
      <c r="H2" s="11"/>
      <c r="J2" s="11"/>
      <c r="K2" s="1"/>
      <c r="Q2" s="10"/>
    </row>
    <row r="3" spans="1:23" ht="20.100000000000001" customHeight="1" x14ac:dyDescent="0.25">
      <c r="A3" s="191" t="s">
        <v>400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81"/>
      <c r="Q3" s="10"/>
    </row>
    <row r="4" spans="1:23" ht="9.9499999999999993" customHeight="1" x14ac:dyDescent="0.25">
      <c r="A4" s="81"/>
      <c r="B4" s="81"/>
      <c r="C4" s="81"/>
      <c r="D4" s="81"/>
      <c r="E4" s="81"/>
      <c r="F4" s="12"/>
      <c r="G4" s="81"/>
      <c r="H4" s="81"/>
      <c r="I4" s="81"/>
      <c r="J4" s="81"/>
      <c r="K4" s="12"/>
      <c r="L4" s="81"/>
      <c r="M4" s="81"/>
      <c r="N4" s="81"/>
      <c r="Q4" s="10"/>
    </row>
    <row r="5" spans="1:23" ht="20.100000000000001" customHeight="1" x14ac:dyDescent="0.25">
      <c r="A5" s="168" t="s">
        <v>369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87" t="s">
        <v>327</v>
      </c>
      <c r="O5" s="187"/>
      <c r="P5" s="187"/>
      <c r="Q5" s="187"/>
      <c r="R5" s="187"/>
      <c r="S5" s="187"/>
      <c r="T5" s="187"/>
      <c r="U5" s="187"/>
    </row>
    <row r="6" spans="1:23" s="18" customFormat="1" ht="48.75" customHeight="1" x14ac:dyDescent="0.2">
      <c r="A6" s="13" t="s">
        <v>10</v>
      </c>
      <c r="B6" s="13" t="s">
        <v>0</v>
      </c>
      <c r="C6" s="13" t="s">
        <v>9</v>
      </c>
      <c r="D6" s="13" t="s">
        <v>145</v>
      </c>
      <c r="E6" s="13" t="s">
        <v>239</v>
      </c>
      <c r="F6" s="13" t="s">
        <v>1</v>
      </c>
      <c r="G6" s="162" t="s">
        <v>2</v>
      </c>
      <c r="H6" s="162" t="s">
        <v>3</v>
      </c>
      <c r="I6" s="13" t="s">
        <v>4</v>
      </c>
      <c r="J6" s="162" t="s">
        <v>5</v>
      </c>
      <c r="K6" s="162" t="s">
        <v>6</v>
      </c>
      <c r="L6" s="13" t="s">
        <v>7</v>
      </c>
      <c r="M6" s="13" t="s">
        <v>423</v>
      </c>
      <c r="N6" s="15" t="s">
        <v>337</v>
      </c>
      <c r="O6" s="14" t="s">
        <v>423</v>
      </c>
      <c r="P6" s="16"/>
      <c r="Q6" s="17" t="s">
        <v>323</v>
      </c>
      <c r="R6" s="17" t="s">
        <v>324</v>
      </c>
      <c r="S6" s="17" t="s">
        <v>152</v>
      </c>
      <c r="T6" s="17" t="s">
        <v>325</v>
      </c>
      <c r="U6" s="17" t="s">
        <v>326</v>
      </c>
      <c r="V6" s="17" t="s">
        <v>326</v>
      </c>
    </row>
    <row r="7" spans="1:23" s="18" customFormat="1" ht="20.100000000000001" customHeight="1" x14ac:dyDescent="0.2">
      <c r="A7" s="194" t="s">
        <v>468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  <c r="N7" s="15"/>
      <c r="O7" s="14"/>
      <c r="P7" s="16"/>
      <c r="Q7" s="17"/>
      <c r="R7" s="17"/>
      <c r="S7" s="17"/>
      <c r="T7" s="17"/>
      <c r="U7" s="17"/>
      <c r="V7" s="17"/>
    </row>
    <row r="8" spans="1:23" s="18" customFormat="1" ht="30" customHeight="1" x14ac:dyDescent="0.2">
      <c r="A8" s="19">
        <v>1</v>
      </c>
      <c r="B8" s="20" t="s">
        <v>370</v>
      </c>
      <c r="C8" s="21" t="s">
        <v>475</v>
      </c>
      <c r="D8" s="20" t="s">
        <v>478</v>
      </c>
      <c r="E8" s="20" t="s">
        <v>589</v>
      </c>
      <c r="F8" s="20" t="s">
        <v>374</v>
      </c>
      <c r="G8" s="22" t="s">
        <v>139</v>
      </c>
      <c r="H8" s="22" t="s">
        <v>139</v>
      </c>
      <c r="I8" s="20" t="s">
        <v>14</v>
      </c>
      <c r="J8" s="24" t="s">
        <v>14</v>
      </c>
      <c r="K8" s="24" t="s">
        <v>16</v>
      </c>
      <c r="L8" s="23" t="s">
        <v>12</v>
      </c>
      <c r="M8" s="25">
        <v>500</v>
      </c>
      <c r="N8" s="15"/>
      <c r="O8" s="14"/>
      <c r="P8" s="16"/>
      <c r="Q8" s="17"/>
      <c r="R8" s="17"/>
      <c r="S8" s="17"/>
      <c r="T8" s="17"/>
      <c r="U8" s="17"/>
      <c r="V8" s="17"/>
    </row>
    <row r="9" spans="1:23" s="18" customFormat="1" ht="30" customHeight="1" x14ac:dyDescent="0.2">
      <c r="A9" s="19">
        <v>2</v>
      </c>
      <c r="B9" s="20" t="s">
        <v>370</v>
      </c>
      <c r="C9" s="21" t="s">
        <v>476</v>
      </c>
      <c r="D9" s="20" t="s">
        <v>479</v>
      </c>
      <c r="E9" s="20" t="s">
        <v>590</v>
      </c>
      <c r="F9" s="20" t="s">
        <v>374</v>
      </c>
      <c r="G9" s="22" t="s">
        <v>139</v>
      </c>
      <c r="H9" s="201" t="s">
        <v>139</v>
      </c>
      <c r="I9" s="34" t="s">
        <v>14</v>
      </c>
      <c r="J9" s="202" t="s">
        <v>14</v>
      </c>
      <c r="K9" s="202" t="s">
        <v>16</v>
      </c>
      <c r="L9" s="203" t="s">
        <v>12</v>
      </c>
      <c r="M9" s="25">
        <v>500</v>
      </c>
      <c r="N9" s="15"/>
      <c r="O9" s="14"/>
      <c r="P9" s="16"/>
      <c r="Q9" s="17"/>
      <c r="R9" s="17"/>
      <c r="S9" s="17"/>
      <c r="T9" s="17"/>
      <c r="U9" s="17"/>
      <c r="V9" s="17"/>
    </row>
    <row r="10" spans="1:23" s="18" customFormat="1" ht="30" customHeight="1" x14ac:dyDescent="0.2">
      <c r="A10" s="19">
        <v>3</v>
      </c>
      <c r="B10" s="20" t="s">
        <v>370</v>
      </c>
      <c r="C10" s="21" t="s">
        <v>477</v>
      </c>
      <c r="D10" s="20" t="s">
        <v>480</v>
      </c>
      <c r="E10" s="20" t="s">
        <v>591</v>
      </c>
      <c r="F10" s="20" t="s">
        <v>374</v>
      </c>
      <c r="G10" s="22" t="s">
        <v>139</v>
      </c>
      <c r="H10" s="22" t="s">
        <v>139</v>
      </c>
      <c r="I10" s="23" t="s">
        <v>14</v>
      </c>
      <c r="J10" s="23" t="s">
        <v>14</v>
      </c>
      <c r="K10" s="24" t="s">
        <v>16</v>
      </c>
      <c r="L10" s="23" t="s">
        <v>12</v>
      </c>
      <c r="M10" s="25">
        <v>300</v>
      </c>
      <c r="N10" s="15"/>
      <c r="O10" s="14"/>
      <c r="P10" s="16"/>
      <c r="Q10" s="17"/>
      <c r="R10" s="17"/>
      <c r="S10" s="17"/>
      <c r="T10" s="17"/>
      <c r="U10" s="17"/>
      <c r="V10" s="17"/>
    </row>
    <row r="11" spans="1:23" ht="20.100000000000001" customHeight="1" x14ac:dyDescent="0.25">
      <c r="A11" s="189" t="s">
        <v>469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3"/>
      <c r="M11" s="164">
        <f>SUM(M8:M10)</f>
        <v>1300</v>
      </c>
      <c r="N11" s="79" t="e">
        <f>SUM(#REF!)</f>
        <v>#REF!</v>
      </c>
      <c r="O11" s="79" t="e">
        <f>SUM(#REF!)</f>
        <v>#REF!</v>
      </c>
      <c r="P11" s="79" t="e">
        <f>SUM(#REF!)</f>
        <v>#REF!</v>
      </c>
      <c r="Q11" s="26"/>
      <c r="R11" s="27"/>
      <c r="S11" s="27"/>
      <c r="T11" s="27"/>
      <c r="U11" s="27"/>
      <c r="V11" s="27"/>
    </row>
    <row r="12" spans="1:23" ht="20.100000000000001" customHeight="1" x14ac:dyDescent="0.25">
      <c r="A12" s="192" t="s">
        <v>332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82"/>
      <c r="O12" s="78"/>
      <c r="P12" s="78"/>
      <c r="Q12" s="26"/>
      <c r="R12" s="27"/>
      <c r="S12" s="27"/>
      <c r="T12" s="27"/>
      <c r="U12" s="27"/>
      <c r="V12" s="27"/>
    </row>
    <row r="13" spans="1:23" ht="30" customHeight="1" x14ac:dyDescent="0.25">
      <c r="A13" s="19"/>
      <c r="B13" s="20" t="s">
        <v>370</v>
      </c>
      <c r="C13" s="32" t="s">
        <v>481</v>
      </c>
      <c r="D13" s="35" t="s">
        <v>482</v>
      </c>
      <c r="E13" s="20" t="s">
        <v>592</v>
      </c>
      <c r="F13" s="20" t="s">
        <v>374</v>
      </c>
      <c r="G13" s="22" t="s">
        <v>139</v>
      </c>
      <c r="H13" s="22" t="s">
        <v>139</v>
      </c>
      <c r="I13" s="20" t="s">
        <v>50</v>
      </c>
      <c r="J13" s="24" t="s">
        <v>14</v>
      </c>
      <c r="K13" s="24" t="s">
        <v>593</v>
      </c>
      <c r="L13" s="23" t="s">
        <v>13</v>
      </c>
      <c r="M13" s="38">
        <v>1200</v>
      </c>
      <c r="N13" s="82"/>
      <c r="O13" s="78"/>
      <c r="P13" s="78"/>
      <c r="Q13" s="26"/>
      <c r="R13" s="27"/>
      <c r="S13" s="27"/>
      <c r="T13" s="27"/>
      <c r="U13" s="27"/>
      <c r="V13" s="27"/>
    </row>
    <row r="14" spans="1:23" ht="30" customHeight="1" x14ac:dyDescent="0.25">
      <c r="A14" s="19"/>
      <c r="B14" s="20" t="s">
        <v>370</v>
      </c>
      <c r="C14" s="32" t="s">
        <v>104</v>
      </c>
      <c r="D14" s="35" t="s">
        <v>483</v>
      </c>
      <c r="E14" s="20" t="s">
        <v>373</v>
      </c>
      <c r="F14" s="20" t="s">
        <v>374</v>
      </c>
      <c r="G14" s="22" t="s">
        <v>139</v>
      </c>
      <c r="H14" s="22" t="s">
        <v>139</v>
      </c>
      <c r="I14" s="20" t="s">
        <v>30</v>
      </c>
      <c r="J14" s="24" t="s">
        <v>14</v>
      </c>
      <c r="K14" s="24" t="s">
        <v>594</v>
      </c>
      <c r="L14" s="23" t="s">
        <v>13</v>
      </c>
      <c r="M14" s="38">
        <v>1200</v>
      </c>
      <c r="N14" s="82"/>
      <c r="O14" s="78"/>
      <c r="P14" s="78"/>
      <c r="Q14" s="26"/>
      <c r="R14" s="27"/>
      <c r="S14" s="27"/>
      <c r="T14" s="27"/>
      <c r="U14" s="27"/>
      <c r="V14" s="27"/>
    </row>
    <row r="15" spans="1:23" ht="39.950000000000003" customHeight="1" x14ac:dyDescent="0.25">
      <c r="A15" s="19">
        <v>49</v>
      </c>
      <c r="B15" s="20" t="s">
        <v>370</v>
      </c>
      <c r="C15" s="32" t="s">
        <v>404</v>
      </c>
      <c r="D15" s="35" t="s">
        <v>405</v>
      </c>
      <c r="E15" s="20"/>
      <c r="F15" s="20" t="s">
        <v>374</v>
      </c>
      <c r="G15" s="22" t="s">
        <v>139</v>
      </c>
      <c r="H15" s="36">
        <v>45575</v>
      </c>
      <c r="I15" s="19" t="s">
        <v>30</v>
      </c>
      <c r="J15" s="19" t="s">
        <v>409</v>
      </c>
      <c r="K15" s="37" t="s">
        <v>411</v>
      </c>
      <c r="L15" s="19" t="s">
        <v>13</v>
      </c>
      <c r="M15" s="38">
        <v>16200</v>
      </c>
      <c r="N15" s="39">
        <f>M15*V15</f>
        <v>1215</v>
      </c>
      <c r="O15" s="25">
        <f>M15-N15</f>
        <v>14985</v>
      </c>
      <c r="P15" s="40">
        <f>M15-N15</f>
        <v>14985</v>
      </c>
      <c r="Q15" s="41">
        <v>30</v>
      </c>
      <c r="R15" s="42">
        <v>12</v>
      </c>
      <c r="S15" s="42">
        <f>Q15/R15</f>
        <v>2.5</v>
      </c>
      <c r="T15" s="42">
        <v>3</v>
      </c>
      <c r="U15" s="42"/>
      <c r="V15" s="43">
        <f>S15*T15/100</f>
        <v>7.4999999999999997E-2</v>
      </c>
      <c r="W15" s="44"/>
    </row>
    <row r="16" spans="1:23" ht="39.950000000000003" customHeight="1" x14ac:dyDescent="0.25">
      <c r="A16" s="19">
        <v>50</v>
      </c>
      <c r="B16" s="20" t="s">
        <v>370</v>
      </c>
      <c r="C16" s="32" t="s">
        <v>406</v>
      </c>
      <c r="D16" s="35" t="s">
        <v>415</v>
      </c>
      <c r="E16" s="20"/>
      <c r="F16" s="20" t="s">
        <v>374</v>
      </c>
      <c r="G16" s="22" t="s">
        <v>139</v>
      </c>
      <c r="H16" s="36">
        <v>45575</v>
      </c>
      <c r="I16" s="19" t="s">
        <v>30</v>
      </c>
      <c r="J16" s="19" t="s">
        <v>409</v>
      </c>
      <c r="K16" s="37" t="s">
        <v>412</v>
      </c>
      <c r="L16" s="19" t="s">
        <v>13</v>
      </c>
      <c r="M16" s="38">
        <v>16200</v>
      </c>
      <c r="N16" s="39">
        <f>M16*V16</f>
        <v>1215</v>
      </c>
      <c r="O16" s="25">
        <f>M16-N16</f>
        <v>14985</v>
      </c>
      <c r="P16" s="40">
        <f>M16-N16</f>
        <v>14985</v>
      </c>
      <c r="Q16" s="41">
        <v>30</v>
      </c>
      <c r="R16" s="42">
        <v>12</v>
      </c>
      <c r="S16" s="42">
        <f>Q16/R16</f>
        <v>2.5</v>
      </c>
      <c r="T16" s="42">
        <v>3</v>
      </c>
      <c r="U16" s="42"/>
      <c r="V16" s="43">
        <f>S16*T16/100</f>
        <v>7.4999999999999997E-2</v>
      </c>
      <c r="W16" s="44"/>
    </row>
    <row r="17" spans="1:23" ht="39.950000000000003" customHeight="1" x14ac:dyDescent="0.25">
      <c r="A17" s="19">
        <v>51</v>
      </c>
      <c r="B17" s="20" t="s">
        <v>370</v>
      </c>
      <c r="C17" s="32" t="s">
        <v>407</v>
      </c>
      <c r="D17" s="35" t="s">
        <v>416</v>
      </c>
      <c r="E17" s="20"/>
      <c r="F17" s="20" t="s">
        <v>374</v>
      </c>
      <c r="G17" s="22" t="s">
        <v>139</v>
      </c>
      <c r="H17" s="36">
        <v>45575</v>
      </c>
      <c r="I17" s="23" t="s">
        <v>30</v>
      </c>
      <c r="J17" s="19" t="s">
        <v>409</v>
      </c>
      <c r="K17" s="37" t="s">
        <v>413</v>
      </c>
      <c r="L17" s="23" t="s">
        <v>13</v>
      </c>
      <c r="M17" s="38">
        <v>16200</v>
      </c>
      <c r="N17" s="39">
        <f>M17*V17</f>
        <v>1215</v>
      </c>
      <c r="O17" s="25">
        <f>M17-N17</f>
        <v>14985</v>
      </c>
      <c r="P17" s="40">
        <f>M17-N17</f>
        <v>14985</v>
      </c>
      <c r="Q17" s="41">
        <v>30</v>
      </c>
      <c r="R17" s="42">
        <v>12</v>
      </c>
      <c r="S17" s="42">
        <f>Q17/R17</f>
        <v>2.5</v>
      </c>
      <c r="T17" s="42">
        <v>3</v>
      </c>
      <c r="U17" s="45"/>
      <c r="V17" s="43">
        <f>S17*T17/100</f>
        <v>7.4999999999999997E-2</v>
      </c>
      <c r="W17" s="44"/>
    </row>
    <row r="18" spans="1:23" ht="35.1" customHeight="1" x14ac:dyDescent="0.25">
      <c r="A18" s="19">
        <v>48</v>
      </c>
      <c r="B18" s="20" t="s">
        <v>370</v>
      </c>
      <c r="C18" s="32" t="s">
        <v>371</v>
      </c>
      <c r="D18" s="35" t="s">
        <v>372</v>
      </c>
      <c r="E18" s="20" t="s">
        <v>373</v>
      </c>
      <c r="F18" s="20" t="s">
        <v>374</v>
      </c>
      <c r="G18" s="22" t="s">
        <v>375</v>
      </c>
      <c r="H18" s="36">
        <v>44678</v>
      </c>
      <c r="I18" s="19" t="s">
        <v>14</v>
      </c>
      <c r="J18" s="19" t="s">
        <v>14</v>
      </c>
      <c r="K18" s="37" t="s">
        <v>16</v>
      </c>
      <c r="L18" s="19" t="s">
        <v>13</v>
      </c>
      <c r="M18" s="38">
        <v>37000</v>
      </c>
      <c r="N18" s="39">
        <f>M18*V18</f>
        <v>2775</v>
      </c>
      <c r="O18" s="25">
        <f>M18-N18</f>
        <v>34225</v>
      </c>
      <c r="P18" s="40">
        <f>M18-N18</f>
        <v>34225</v>
      </c>
      <c r="Q18" s="41">
        <v>30</v>
      </c>
      <c r="R18" s="42">
        <v>12</v>
      </c>
      <c r="S18" s="42">
        <f>Q18/R18</f>
        <v>2.5</v>
      </c>
      <c r="T18" s="42">
        <v>3</v>
      </c>
      <c r="U18" s="42">
        <f>S18*T18</f>
        <v>7.5</v>
      </c>
      <c r="V18" s="43">
        <f>S18*T18/100</f>
        <v>7.4999999999999997E-2</v>
      </c>
      <c r="W18" s="44"/>
    </row>
    <row r="19" spans="1:23" ht="41.25" customHeight="1" x14ac:dyDescent="0.25">
      <c r="A19" s="19">
        <v>52</v>
      </c>
      <c r="B19" s="20" t="s">
        <v>370</v>
      </c>
      <c r="C19" s="32" t="s">
        <v>402</v>
      </c>
      <c r="D19" s="35" t="s">
        <v>403</v>
      </c>
      <c r="E19" s="20"/>
      <c r="F19" s="20" t="s">
        <v>374</v>
      </c>
      <c r="G19" s="22" t="s">
        <v>139</v>
      </c>
      <c r="H19" s="36">
        <v>45575</v>
      </c>
      <c r="I19" s="23" t="s">
        <v>408</v>
      </c>
      <c r="J19" s="24" t="s">
        <v>410</v>
      </c>
      <c r="K19" s="37" t="s">
        <v>414</v>
      </c>
      <c r="L19" s="23" t="s">
        <v>13</v>
      </c>
      <c r="M19" s="38">
        <v>50000</v>
      </c>
      <c r="N19" s="39">
        <f t="shared" ref="N19" si="0">M19*V19</f>
        <v>3750</v>
      </c>
      <c r="O19" s="25">
        <f t="shared" ref="O19" si="1">M19-N19</f>
        <v>46250</v>
      </c>
      <c r="P19" s="40">
        <f t="shared" ref="P19" si="2">M19-N19</f>
        <v>46250</v>
      </c>
      <c r="Q19" s="41">
        <v>30</v>
      </c>
      <c r="R19" s="42">
        <v>12</v>
      </c>
      <c r="S19" s="42">
        <f t="shared" ref="S19" si="3">Q19/R19</f>
        <v>2.5</v>
      </c>
      <c r="T19" s="42">
        <v>3</v>
      </c>
      <c r="U19" s="45"/>
      <c r="V19" s="43">
        <f t="shared" ref="V19" si="4">S19*T19/100</f>
        <v>7.4999999999999997E-2</v>
      </c>
      <c r="W19" s="44"/>
    </row>
    <row r="20" spans="1:23" ht="20.100000000000001" customHeight="1" x14ac:dyDescent="0.25">
      <c r="A20" s="189" t="s">
        <v>332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63">
        <f>SUM(M13:M19)</f>
        <v>138000</v>
      </c>
      <c r="N20" s="79">
        <f>SUM(N18:N19)</f>
        <v>6525</v>
      </c>
      <c r="O20" s="79">
        <f>SUM(O18:O19)</f>
        <v>80475</v>
      </c>
      <c r="P20" s="79">
        <f>SUM(P18:P19)</f>
        <v>80475</v>
      </c>
      <c r="Q20" s="26"/>
      <c r="R20" s="27"/>
      <c r="S20" s="27"/>
      <c r="T20" s="27"/>
      <c r="U20" s="27"/>
      <c r="V20" s="27"/>
    </row>
    <row r="21" spans="1:23" ht="20.100000000000001" customHeight="1" x14ac:dyDescent="0.25">
      <c r="A21" s="188" t="s">
        <v>401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77"/>
      <c r="O21" s="77"/>
      <c r="P21" s="46"/>
      <c r="Q21" s="26"/>
      <c r="R21" s="27"/>
      <c r="S21" s="27"/>
      <c r="T21" s="27"/>
      <c r="U21" s="27"/>
      <c r="V21" s="27"/>
    </row>
    <row r="22" spans="1:23" ht="41.25" customHeight="1" x14ac:dyDescent="0.25">
      <c r="A22" s="19"/>
      <c r="B22" s="20" t="s">
        <v>370</v>
      </c>
      <c r="C22" s="32" t="s">
        <v>484</v>
      </c>
      <c r="D22" s="35" t="s">
        <v>486</v>
      </c>
      <c r="E22" s="200" t="s">
        <v>598</v>
      </c>
      <c r="F22" s="20" t="s">
        <v>374</v>
      </c>
      <c r="G22" s="22" t="s">
        <v>139</v>
      </c>
      <c r="H22" s="22" t="s">
        <v>139</v>
      </c>
      <c r="I22" s="20" t="s">
        <v>17</v>
      </c>
      <c r="J22" s="24">
        <v>2016</v>
      </c>
      <c r="K22" s="24" t="s">
        <v>595</v>
      </c>
      <c r="L22" s="23" t="s">
        <v>12</v>
      </c>
      <c r="M22" s="38">
        <v>15000</v>
      </c>
      <c r="N22" s="39"/>
      <c r="O22" s="25"/>
      <c r="P22" s="40"/>
      <c r="Q22" s="41"/>
      <c r="R22" s="42"/>
      <c r="S22" s="42"/>
      <c r="T22" s="42"/>
      <c r="U22" s="45"/>
      <c r="V22" s="43"/>
      <c r="W22" s="44"/>
    </row>
    <row r="23" spans="1:23" ht="41.25" customHeight="1" x14ac:dyDescent="0.25">
      <c r="A23" s="19"/>
      <c r="B23" s="20" t="s">
        <v>370</v>
      </c>
      <c r="C23" s="32" t="s">
        <v>485</v>
      </c>
      <c r="D23" s="35" t="s">
        <v>487</v>
      </c>
      <c r="E23" s="200" t="s">
        <v>599</v>
      </c>
      <c r="F23" s="20" t="s">
        <v>374</v>
      </c>
      <c r="G23" s="22" t="s">
        <v>139</v>
      </c>
      <c r="H23" s="22" t="s">
        <v>139</v>
      </c>
      <c r="I23" s="20" t="s">
        <v>596</v>
      </c>
      <c r="J23" s="24">
        <v>2013</v>
      </c>
      <c r="K23" s="24" t="s">
        <v>597</v>
      </c>
      <c r="L23" s="23" t="s">
        <v>12</v>
      </c>
      <c r="M23" s="38">
        <v>15000</v>
      </c>
      <c r="N23" s="39"/>
      <c r="O23" s="25"/>
      <c r="P23" s="40"/>
      <c r="Q23" s="41"/>
      <c r="R23" s="42"/>
      <c r="S23" s="42"/>
      <c r="T23" s="42"/>
      <c r="U23" s="45"/>
      <c r="V23" s="43"/>
      <c r="W23" s="44"/>
    </row>
    <row r="24" spans="1:23" ht="41.25" customHeight="1" x14ac:dyDescent="0.25">
      <c r="A24" s="19">
        <v>53</v>
      </c>
      <c r="B24" s="20" t="s">
        <v>370</v>
      </c>
      <c r="C24" s="32" t="s">
        <v>418</v>
      </c>
      <c r="D24" s="35" t="s">
        <v>417</v>
      </c>
      <c r="E24" s="20"/>
      <c r="F24" s="20" t="s">
        <v>374</v>
      </c>
      <c r="G24" s="22" t="s">
        <v>139</v>
      </c>
      <c r="H24" s="36">
        <v>45604</v>
      </c>
      <c r="I24" s="23" t="s">
        <v>419</v>
      </c>
      <c r="J24" s="24">
        <v>2025</v>
      </c>
      <c r="K24" s="37" t="s">
        <v>420</v>
      </c>
      <c r="L24" s="23" t="s">
        <v>13</v>
      </c>
      <c r="M24" s="38">
        <v>495400</v>
      </c>
      <c r="N24" s="39">
        <f t="shared" ref="N24:N25" si="5">M24*V24</f>
        <v>16513.333333333332</v>
      </c>
      <c r="O24" s="25">
        <f t="shared" ref="O24:O25" si="6">M24-N24</f>
        <v>478886.66666666669</v>
      </c>
      <c r="P24" s="40">
        <f t="shared" ref="P24:P25" si="7">M24-N24</f>
        <v>478886.66666666669</v>
      </c>
      <c r="Q24" s="41">
        <v>20</v>
      </c>
      <c r="R24" s="42">
        <v>12</v>
      </c>
      <c r="S24" s="42">
        <f>Q24/R24</f>
        <v>1.6666666666666667</v>
      </c>
      <c r="T24" s="42">
        <v>2</v>
      </c>
      <c r="U24" s="45"/>
      <c r="V24" s="43">
        <f>S24*T24/100</f>
        <v>3.3333333333333333E-2</v>
      </c>
      <c r="W24" s="44"/>
    </row>
    <row r="25" spans="1:23" ht="41.25" customHeight="1" x14ac:dyDescent="0.25">
      <c r="A25" s="19">
        <v>54</v>
      </c>
      <c r="B25" s="20" t="s">
        <v>370</v>
      </c>
      <c r="C25" s="32" t="s">
        <v>421</v>
      </c>
      <c r="D25" s="35" t="s">
        <v>422</v>
      </c>
      <c r="E25" s="20"/>
      <c r="F25" s="20" t="s">
        <v>374</v>
      </c>
      <c r="G25" s="22" t="s">
        <v>139</v>
      </c>
      <c r="H25" s="36">
        <v>45643</v>
      </c>
      <c r="I25" s="23" t="s">
        <v>14</v>
      </c>
      <c r="J25" s="24" t="s">
        <v>14</v>
      </c>
      <c r="K25" s="37" t="s">
        <v>16</v>
      </c>
      <c r="L25" s="23" t="s">
        <v>13</v>
      </c>
      <c r="M25" s="38">
        <v>40890</v>
      </c>
      <c r="N25" s="39">
        <f t="shared" si="5"/>
        <v>0</v>
      </c>
      <c r="O25" s="25">
        <f t="shared" si="6"/>
        <v>40890</v>
      </c>
      <c r="P25" s="40">
        <f t="shared" si="7"/>
        <v>40890</v>
      </c>
      <c r="Q25" s="41">
        <v>20</v>
      </c>
      <c r="R25" s="42">
        <v>12</v>
      </c>
      <c r="S25" s="42">
        <f t="shared" ref="S25" si="8">Q25/R25</f>
        <v>1.6666666666666667</v>
      </c>
      <c r="T25" s="42">
        <v>0</v>
      </c>
      <c r="U25" s="45"/>
      <c r="V25" s="43">
        <f t="shared" ref="V25" si="9">S25*T25/100</f>
        <v>0</v>
      </c>
      <c r="W25" s="44"/>
    </row>
    <row r="26" spans="1:23" ht="20.100000000000001" customHeight="1" x14ac:dyDescent="0.25">
      <c r="A26" s="189" t="s">
        <v>401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63">
        <f>SUM(M22:M25)</f>
        <v>566290</v>
      </c>
      <c r="N26" s="79">
        <f>SUM(N24:N25)</f>
        <v>16513.333333333332</v>
      </c>
      <c r="O26" s="79">
        <f>SUM(O24:O25)</f>
        <v>519776.66666666669</v>
      </c>
      <c r="P26" s="79">
        <f>SUM(P24:P25)</f>
        <v>519776.66666666669</v>
      </c>
      <c r="Q26" s="26"/>
      <c r="R26" s="27"/>
      <c r="S26" s="27"/>
      <c r="T26" s="27"/>
      <c r="U26" s="27"/>
      <c r="V26" s="27"/>
    </row>
    <row r="27" spans="1:23" ht="20.100000000000001" customHeight="1" x14ac:dyDescent="0.25">
      <c r="A27" s="188" t="s">
        <v>488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79"/>
      <c r="O27" s="79"/>
      <c r="P27" s="79"/>
      <c r="Q27" s="26"/>
      <c r="R27" s="27"/>
      <c r="S27" s="27"/>
      <c r="T27" s="27"/>
      <c r="U27" s="27"/>
      <c r="V27" s="27"/>
    </row>
    <row r="28" spans="1:23" ht="30" customHeight="1" x14ac:dyDescent="0.25">
      <c r="A28" s="142"/>
      <c r="B28" s="20" t="s">
        <v>370</v>
      </c>
      <c r="C28" s="32" t="s">
        <v>489</v>
      </c>
      <c r="D28" s="35" t="s">
        <v>520</v>
      </c>
      <c r="E28" s="204" t="s">
        <v>600</v>
      </c>
      <c r="F28" s="20" t="s">
        <v>551</v>
      </c>
      <c r="G28" s="22" t="s">
        <v>139</v>
      </c>
      <c r="H28" s="22" t="s">
        <v>139</v>
      </c>
      <c r="I28" s="20" t="s">
        <v>637</v>
      </c>
      <c r="J28" s="24" t="s">
        <v>638</v>
      </c>
      <c r="K28" s="24" t="s">
        <v>16</v>
      </c>
      <c r="L28" s="23" t="s">
        <v>13</v>
      </c>
      <c r="M28" s="38">
        <v>2000</v>
      </c>
      <c r="N28" s="79"/>
      <c r="O28" s="79"/>
      <c r="P28" s="79"/>
      <c r="Q28" s="26"/>
      <c r="R28" s="27"/>
      <c r="S28" s="27"/>
      <c r="T28" s="27"/>
      <c r="U28" s="27"/>
      <c r="V28" s="27"/>
    </row>
    <row r="29" spans="1:23" ht="30" customHeight="1" x14ac:dyDescent="0.25">
      <c r="A29" s="142"/>
      <c r="B29" s="20" t="s">
        <v>370</v>
      </c>
      <c r="C29" s="32" t="s">
        <v>490</v>
      </c>
      <c r="D29" s="35" t="s">
        <v>521</v>
      </c>
      <c r="E29" s="204" t="s">
        <v>601</v>
      </c>
      <c r="F29" s="20" t="s">
        <v>551</v>
      </c>
      <c r="G29" s="22" t="s">
        <v>139</v>
      </c>
      <c r="H29" s="22" t="s">
        <v>139</v>
      </c>
      <c r="I29" s="20" t="s">
        <v>637</v>
      </c>
      <c r="J29" s="24" t="s">
        <v>638</v>
      </c>
      <c r="K29" s="24" t="s">
        <v>16</v>
      </c>
      <c r="L29" s="205" t="s">
        <v>635</v>
      </c>
      <c r="M29" s="38">
        <v>2000</v>
      </c>
      <c r="N29" s="79"/>
      <c r="O29" s="79"/>
      <c r="P29" s="79"/>
      <c r="Q29" s="26"/>
      <c r="R29" s="27"/>
      <c r="S29" s="27"/>
      <c r="T29" s="27"/>
      <c r="U29" s="27"/>
      <c r="V29" s="27"/>
    </row>
    <row r="30" spans="1:23" ht="30" customHeight="1" x14ac:dyDescent="0.25">
      <c r="A30" s="142"/>
      <c r="B30" s="20" t="s">
        <v>370</v>
      </c>
      <c r="C30" s="32" t="s">
        <v>491</v>
      </c>
      <c r="D30" s="35" t="s">
        <v>522</v>
      </c>
      <c r="E30" s="204" t="s">
        <v>602</v>
      </c>
      <c r="F30" s="20" t="s">
        <v>551</v>
      </c>
      <c r="G30" s="22" t="s">
        <v>139</v>
      </c>
      <c r="H30" s="22" t="s">
        <v>139</v>
      </c>
      <c r="I30" s="20" t="s">
        <v>637</v>
      </c>
      <c r="J30" s="24" t="s">
        <v>638</v>
      </c>
      <c r="K30" s="24" t="s">
        <v>16</v>
      </c>
      <c r="L30" s="23" t="s">
        <v>13</v>
      </c>
      <c r="M30" s="38">
        <v>2000</v>
      </c>
      <c r="N30" s="79"/>
      <c r="O30" s="79"/>
      <c r="P30" s="79"/>
      <c r="Q30" s="26"/>
      <c r="R30" s="27"/>
      <c r="S30" s="27"/>
      <c r="T30" s="27"/>
      <c r="U30" s="27"/>
      <c r="V30" s="27"/>
    </row>
    <row r="31" spans="1:23" ht="30" customHeight="1" x14ac:dyDescent="0.25">
      <c r="A31" s="142"/>
      <c r="B31" s="20" t="s">
        <v>370</v>
      </c>
      <c r="C31" s="32" t="s">
        <v>492</v>
      </c>
      <c r="D31" s="35" t="s">
        <v>523</v>
      </c>
      <c r="E31" s="204" t="s">
        <v>603</v>
      </c>
      <c r="F31" s="20" t="s">
        <v>551</v>
      </c>
      <c r="G31" s="22" t="s">
        <v>139</v>
      </c>
      <c r="H31" s="22" t="s">
        <v>139</v>
      </c>
      <c r="I31" s="20" t="s">
        <v>637</v>
      </c>
      <c r="J31" s="24" t="s">
        <v>638</v>
      </c>
      <c r="K31" s="24" t="s">
        <v>16</v>
      </c>
      <c r="L31" s="205" t="s">
        <v>635</v>
      </c>
      <c r="M31" s="38">
        <v>2000</v>
      </c>
      <c r="N31" s="79"/>
      <c r="O31" s="79"/>
      <c r="P31" s="79"/>
      <c r="Q31" s="26"/>
      <c r="R31" s="27"/>
      <c r="S31" s="27"/>
      <c r="T31" s="27"/>
      <c r="U31" s="27"/>
      <c r="V31" s="27"/>
    </row>
    <row r="32" spans="1:23" ht="30" customHeight="1" x14ac:dyDescent="0.25">
      <c r="A32" s="142"/>
      <c r="B32" s="20" t="s">
        <v>370</v>
      </c>
      <c r="C32" s="32" t="s">
        <v>493</v>
      </c>
      <c r="D32" s="35" t="s">
        <v>524</v>
      </c>
      <c r="E32" s="204" t="s">
        <v>604</v>
      </c>
      <c r="F32" s="20" t="s">
        <v>551</v>
      </c>
      <c r="G32" s="22" t="s">
        <v>139</v>
      </c>
      <c r="H32" s="22" t="s">
        <v>139</v>
      </c>
      <c r="I32" s="20" t="s">
        <v>14</v>
      </c>
      <c r="J32" s="24" t="s">
        <v>14</v>
      </c>
      <c r="K32" s="24" t="s">
        <v>16</v>
      </c>
      <c r="L32" s="23" t="s">
        <v>13</v>
      </c>
      <c r="M32" s="38">
        <v>2000</v>
      </c>
      <c r="N32" s="79"/>
      <c r="O32" s="79"/>
      <c r="P32" s="79"/>
      <c r="Q32" s="26"/>
      <c r="R32" s="27"/>
      <c r="S32" s="27"/>
      <c r="T32" s="27"/>
      <c r="U32" s="27"/>
      <c r="V32" s="27"/>
    </row>
    <row r="33" spans="1:22" ht="30" customHeight="1" x14ac:dyDescent="0.25">
      <c r="A33" s="142"/>
      <c r="B33" s="20" t="s">
        <v>370</v>
      </c>
      <c r="C33" s="32" t="s">
        <v>494</v>
      </c>
      <c r="D33" s="35" t="s">
        <v>525</v>
      </c>
      <c r="E33" s="204" t="s">
        <v>605</v>
      </c>
      <c r="F33" s="20" t="s">
        <v>551</v>
      </c>
      <c r="G33" s="22" t="s">
        <v>139</v>
      </c>
      <c r="H33" s="22" t="s">
        <v>139</v>
      </c>
      <c r="I33" s="20" t="s">
        <v>14</v>
      </c>
      <c r="J33" s="24" t="s">
        <v>14</v>
      </c>
      <c r="K33" s="24" t="s">
        <v>16</v>
      </c>
      <c r="L33" s="23" t="s">
        <v>13</v>
      </c>
      <c r="M33" s="38">
        <v>2000</v>
      </c>
      <c r="N33" s="79"/>
      <c r="O33" s="79"/>
      <c r="P33" s="79"/>
      <c r="Q33" s="26"/>
      <c r="R33" s="27"/>
      <c r="S33" s="27"/>
      <c r="T33" s="27"/>
      <c r="U33" s="27"/>
      <c r="V33" s="27"/>
    </row>
    <row r="34" spans="1:22" ht="30" customHeight="1" x14ac:dyDescent="0.25">
      <c r="A34" s="142"/>
      <c r="B34" s="20" t="s">
        <v>370</v>
      </c>
      <c r="C34" s="32" t="s">
        <v>495</v>
      </c>
      <c r="D34" s="35" t="s">
        <v>526</v>
      </c>
      <c r="E34" s="204" t="s">
        <v>606</v>
      </c>
      <c r="F34" s="20" t="s">
        <v>551</v>
      </c>
      <c r="G34" s="22" t="s">
        <v>139</v>
      </c>
      <c r="H34" s="22" t="s">
        <v>139</v>
      </c>
      <c r="I34" s="20" t="s">
        <v>14</v>
      </c>
      <c r="J34" s="24" t="s">
        <v>14</v>
      </c>
      <c r="K34" s="24" t="s">
        <v>16</v>
      </c>
      <c r="L34" s="23" t="s">
        <v>13</v>
      </c>
      <c r="M34" s="38">
        <v>2000</v>
      </c>
      <c r="N34" s="79"/>
      <c r="O34" s="79"/>
      <c r="P34" s="79"/>
      <c r="Q34" s="26"/>
      <c r="R34" s="27"/>
      <c r="S34" s="27"/>
      <c r="T34" s="27"/>
      <c r="U34" s="27"/>
      <c r="V34" s="27"/>
    </row>
    <row r="35" spans="1:22" ht="30" customHeight="1" x14ac:dyDescent="0.25">
      <c r="A35" s="142"/>
      <c r="B35" s="20" t="s">
        <v>370</v>
      </c>
      <c r="C35" s="32" t="s">
        <v>496</v>
      </c>
      <c r="D35" s="35" t="s">
        <v>527</v>
      </c>
      <c r="E35" s="204" t="s">
        <v>607</v>
      </c>
      <c r="F35" s="20" t="s">
        <v>551</v>
      </c>
      <c r="G35" s="22" t="s">
        <v>139</v>
      </c>
      <c r="H35" s="22" t="s">
        <v>139</v>
      </c>
      <c r="I35" s="20" t="s">
        <v>14</v>
      </c>
      <c r="J35" s="24" t="s">
        <v>14</v>
      </c>
      <c r="K35" s="24" t="s">
        <v>16</v>
      </c>
      <c r="L35" s="23" t="s">
        <v>13</v>
      </c>
      <c r="M35" s="38">
        <v>2000</v>
      </c>
      <c r="N35" s="79"/>
      <c r="O35" s="79"/>
      <c r="P35" s="79"/>
      <c r="Q35" s="26"/>
      <c r="R35" s="27"/>
      <c r="S35" s="27"/>
      <c r="T35" s="27"/>
      <c r="U35" s="27"/>
      <c r="V35" s="27"/>
    </row>
    <row r="36" spans="1:22" ht="30" customHeight="1" x14ac:dyDescent="0.25">
      <c r="A36" s="142"/>
      <c r="B36" s="20" t="s">
        <v>370</v>
      </c>
      <c r="C36" s="32" t="s">
        <v>497</v>
      </c>
      <c r="D36" s="35" t="s">
        <v>528</v>
      </c>
      <c r="E36" s="204" t="s">
        <v>608</v>
      </c>
      <c r="F36" s="20" t="s">
        <v>551</v>
      </c>
      <c r="G36" s="22" t="s">
        <v>139</v>
      </c>
      <c r="H36" s="22" t="s">
        <v>139</v>
      </c>
      <c r="I36" s="20" t="s">
        <v>631</v>
      </c>
      <c r="J36" s="24" t="s">
        <v>632</v>
      </c>
      <c r="K36" s="24" t="s">
        <v>16</v>
      </c>
      <c r="L36" s="23" t="s">
        <v>13</v>
      </c>
      <c r="M36" s="38">
        <v>2000</v>
      </c>
      <c r="N36" s="79"/>
      <c r="O36" s="79"/>
      <c r="P36" s="79"/>
      <c r="Q36" s="26"/>
      <c r="R36" s="27"/>
      <c r="S36" s="27"/>
      <c r="T36" s="27"/>
      <c r="U36" s="27"/>
      <c r="V36" s="27"/>
    </row>
    <row r="37" spans="1:22" ht="30" customHeight="1" x14ac:dyDescent="0.25">
      <c r="A37" s="142"/>
      <c r="B37" s="20" t="s">
        <v>370</v>
      </c>
      <c r="C37" s="32" t="s">
        <v>498</v>
      </c>
      <c r="D37" s="35" t="s">
        <v>529</v>
      </c>
      <c r="E37" s="204" t="s">
        <v>609</v>
      </c>
      <c r="F37" s="20" t="s">
        <v>551</v>
      </c>
      <c r="G37" s="22" t="s">
        <v>139</v>
      </c>
      <c r="H37" s="22" t="s">
        <v>139</v>
      </c>
      <c r="I37" s="20" t="s">
        <v>631</v>
      </c>
      <c r="J37" s="24" t="s">
        <v>632</v>
      </c>
      <c r="K37" s="24" t="s">
        <v>16</v>
      </c>
      <c r="L37" s="23" t="s">
        <v>13</v>
      </c>
      <c r="M37" s="38">
        <v>2000</v>
      </c>
      <c r="N37" s="79"/>
      <c r="O37" s="79"/>
      <c r="P37" s="79"/>
      <c r="Q37" s="26"/>
      <c r="R37" s="27"/>
      <c r="S37" s="27"/>
      <c r="T37" s="27"/>
      <c r="U37" s="27"/>
      <c r="V37" s="27"/>
    </row>
    <row r="38" spans="1:22" ht="30" customHeight="1" x14ac:dyDescent="0.25">
      <c r="A38" s="142"/>
      <c r="B38" s="20" t="s">
        <v>370</v>
      </c>
      <c r="C38" s="32" t="s">
        <v>499</v>
      </c>
      <c r="D38" s="35" t="s">
        <v>530</v>
      </c>
      <c r="E38" s="204" t="s">
        <v>610</v>
      </c>
      <c r="F38" s="20" t="s">
        <v>551</v>
      </c>
      <c r="G38" s="22" t="s">
        <v>139</v>
      </c>
      <c r="H38" s="22" t="s">
        <v>139</v>
      </c>
      <c r="I38" s="20" t="s">
        <v>631</v>
      </c>
      <c r="J38" s="24" t="s">
        <v>632</v>
      </c>
      <c r="K38" s="24" t="s">
        <v>16</v>
      </c>
      <c r="L38" s="23" t="s">
        <v>13</v>
      </c>
      <c r="M38" s="38">
        <v>2000</v>
      </c>
      <c r="N38" s="79"/>
      <c r="O38" s="79"/>
      <c r="P38" s="79"/>
      <c r="Q38" s="26"/>
      <c r="R38" s="27"/>
      <c r="S38" s="27"/>
      <c r="T38" s="27"/>
      <c r="U38" s="27"/>
      <c r="V38" s="27"/>
    </row>
    <row r="39" spans="1:22" ht="30" customHeight="1" x14ac:dyDescent="0.25">
      <c r="A39" s="142"/>
      <c r="B39" s="20" t="s">
        <v>370</v>
      </c>
      <c r="C39" s="32" t="s">
        <v>500</v>
      </c>
      <c r="D39" s="35" t="s">
        <v>531</v>
      </c>
      <c r="E39" s="204" t="s">
        <v>611</v>
      </c>
      <c r="F39" s="20" t="s">
        <v>551</v>
      </c>
      <c r="G39" s="22" t="s">
        <v>139</v>
      </c>
      <c r="H39" s="22" t="s">
        <v>139</v>
      </c>
      <c r="I39" s="20" t="s">
        <v>631</v>
      </c>
      <c r="J39" s="24" t="s">
        <v>632</v>
      </c>
      <c r="K39" s="24" t="s">
        <v>16</v>
      </c>
      <c r="L39" s="23" t="s">
        <v>13</v>
      </c>
      <c r="M39" s="38">
        <v>2000</v>
      </c>
      <c r="N39" s="79"/>
      <c r="O39" s="79"/>
      <c r="P39" s="79"/>
      <c r="Q39" s="26"/>
      <c r="R39" s="27"/>
      <c r="S39" s="27"/>
      <c r="T39" s="27"/>
      <c r="U39" s="27"/>
      <c r="V39" s="27"/>
    </row>
    <row r="40" spans="1:22" ht="30" customHeight="1" x14ac:dyDescent="0.25">
      <c r="A40" s="142"/>
      <c r="B40" s="20" t="s">
        <v>370</v>
      </c>
      <c r="C40" s="32" t="s">
        <v>501</v>
      </c>
      <c r="D40" s="35" t="s">
        <v>532</v>
      </c>
      <c r="E40" s="204" t="s">
        <v>612</v>
      </c>
      <c r="F40" s="20" t="s">
        <v>551</v>
      </c>
      <c r="G40" s="22" t="s">
        <v>139</v>
      </c>
      <c r="H40" s="22" t="s">
        <v>139</v>
      </c>
      <c r="I40" s="20" t="s">
        <v>631</v>
      </c>
      <c r="J40" s="24" t="s">
        <v>632</v>
      </c>
      <c r="K40" s="24" t="s">
        <v>16</v>
      </c>
      <c r="L40" s="23" t="s">
        <v>13</v>
      </c>
      <c r="M40" s="38">
        <v>2000</v>
      </c>
      <c r="N40" s="79"/>
      <c r="O40" s="79"/>
      <c r="P40" s="79"/>
      <c r="Q40" s="26"/>
      <c r="R40" s="27"/>
      <c r="S40" s="27"/>
      <c r="T40" s="27"/>
      <c r="U40" s="27"/>
      <c r="V40" s="27"/>
    </row>
    <row r="41" spans="1:22" ht="30" customHeight="1" x14ac:dyDescent="0.25">
      <c r="A41" s="142"/>
      <c r="B41" s="20" t="s">
        <v>370</v>
      </c>
      <c r="C41" s="32" t="s">
        <v>502</v>
      </c>
      <c r="D41" s="35" t="s">
        <v>533</v>
      </c>
      <c r="E41" s="204" t="s">
        <v>613</v>
      </c>
      <c r="F41" s="20" t="s">
        <v>551</v>
      </c>
      <c r="G41" s="22" t="s">
        <v>139</v>
      </c>
      <c r="H41" s="22" t="s">
        <v>139</v>
      </c>
      <c r="I41" s="20" t="s">
        <v>631</v>
      </c>
      <c r="J41" s="24" t="s">
        <v>632</v>
      </c>
      <c r="K41" s="24" t="s">
        <v>16</v>
      </c>
      <c r="L41" s="23" t="s">
        <v>13</v>
      </c>
      <c r="M41" s="38">
        <v>2000</v>
      </c>
      <c r="N41" s="79"/>
      <c r="O41" s="79"/>
      <c r="P41" s="79"/>
      <c r="Q41" s="26"/>
      <c r="R41" s="27"/>
      <c r="S41" s="27"/>
      <c r="T41" s="27"/>
      <c r="U41" s="27"/>
      <c r="V41" s="27"/>
    </row>
    <row r="42" spans="1:22" ht="30" customHeight="1" x14ac:dyDescent="0.25">
      <c r="A42" s="142"/>
      <c r="B42" s="20" t="s">
        <v>370</v>
      </c>
      <c r="C42" s="32" t="s">
        <v>503</v>
      </c>
      <c r="D42" s="35" t="s">
        <v>534</v>
      </c>
      <c r="E42" s="204" t="s">
        <v>614</v>
      </c>
      <c r="F42" s="20" t="s">
        <v>551</v>
      </c>
      <c r="G42" s="22" t="s">
        <v>139</v>
      </c>
      <c r="H42" s="22" t="s">
        <v>139</v>
      </c>
      <c r="I42" s="20" t="s">
        <v>631</v>
      </c>
      <c r="J42" s="24" t="s">
        <v>632</v>
      </c>
      <c r="K42" s="24" t="s">
        <v>16</v>
      </c>
      <c r="L42" s="23" t="s">
        <v>13</v>
      </c>
      <c r="M42" s="38">
        <v>2000</v>
      </c>
      <c r="N42" s="79"/>
      <c r="O42" s="79"/>
      <c r="P42" s="79"/>
      <c r="Q42" s="26"/>
      <c r="R42" s="27"/>
      <c r="S42" s="27"/>
      <c r="T42" s="27"/>
      <c r="U42" s="27"/>
      <c r="V42" s="27"/>
    </row>
    <row r="43" spans="1:22" ht="30" customHeight="1" x14ac:dyDescent="0.25">
      <c r="A43" s="142"/>
      <c r="B43" s="20" t="s">
        <v>370</v>
      </c>
      <c r="C43" s="32" t="s">
        <v>504</v>
      </c>
      <c r="D43" s="35" t="s">
        <v>535</v>
      </c>
      <c r="E43" s="204" t="s">
        <v>615</v>
      </c>
      <c r="F43" s="20" t="s">
        <v>551</v>
      </c>
      <c r="G43" s="22" t="s">
        <v>139</v>
      </c>
      <c r="H43" s="22" t="s">
        <v>139</v>
      </c>
      <c r="I43" s="20" t="s">
        <v>631</v>
      </c>
      <c r="J43" s="24" t="s">
        <v>632</v>
      </c>
      <c r="K43" s="24" t="s">
        <v>16</v>
      </c>
      <c r="L43" s="23" t="s">
        <v>13</v>
      </c>
      <c r="M43" s="38">
        <v>2000</v>
      </c>
      <c r="N43" s="79"/>
      <c r="O43" s="79"/>
      <c r="P43" s="79"/>
      <c r="Q43" s="26"/>
      <c r="R43" s="27"/>
      <c r="S43" s="27"/>
      <c r="T43" s="27"/>
      <c r="U43" s="27"/>
      <c r="V43" s="27"/>
    </row>
    <row r="44" spans="1:22" ht="30" customHeight="1" x14ac:dyDescent="0.25">
      <c r="A44" s="142"/>
      <c r="B44" s="20" t="s">
        <v>370</v>
      </c>
      <c r="C44" s="32" t="s">
        <v>505</v>
      </c>
      <c r="D44" s="35" t="s">
        <v>536</v>
      </c>
      <c r="E44" s="204" t="s">
        <v>616</v>
      </c>
      <c r="F44" s="20" t="s">
        <v>551</v>
      </c>
      <c r="G44" s="22" t="s">
        <v>139</v>
      </c>
      <c r="H44" s="22" t="s">
        <v>139</v>
      </c>
      <c r="I44" s="20" t="s">
        <v>631</v>
      </c>
      <c r="J44" s="24" t="s">
        <v>632</v>
      </c>
      <c r="K44" s="24" t="s">
        <v>16</v>
      </c>
      <c r="L44" s="23" t="s">
        <v>13</v>
      </c>
      <c r="M44" s="38">
        <v>2000</v>
      </c>
      <c r="N44" s="79"/>
      <c r="O44" s="79"/>
      <c r="P44" s="79"/>
      <c r="Q44" s="26"/>
      <c r="R44" s="27"/>
      <c r="S44" s="27"/>
      <c r="T44" s="27"/>
      <c r="U44" s="27"/>
      <c r="V44" s="27"/>
    </row>
    <row r="45" spans="1:22" ht="30" customHeight="1" x14ac:dyDescent="0.25">
      <c r="A45" s="142"/>
      <c r="B45" s="20" t="s">
        <v>370</v>
      </c>
      <c r="C45" s="32" t="s">
        <v>506</v>
      </c>
      <c r="D45" s="35" t="s">
        <v>537</v>
      </c>
      <c r="E45" s="204" t="s">
        <v>617</v>
      </c>
      <c r="F45" s="20" t="s">
        <v>551</v>
      </c>
      <c r="G45" s="22" t="s">
        <v>139</v>
      </c>
      <c r="H45" s="22" t="s">
        <v>139</v>
      </c>
      <c r="I45" s="20" t="s">
        <v>631</v>
      </c>
      <c r="J45" s="24" t="s">
        <v>632</v>
      </c>
      <c r="K45" s="24" t="s">
        <v>16</v>
      </c>
      <c r="L45" s="23" t="s">
        <v>13</v>
      </c>
      <c r="M45" s="38">
        <v>2000</v>
      </c>
      <c r="N45" s="79"/>
      <c r="O45" s="79"/>
      <c r="P45" s="79"/>
      <c r="Q45" s="26"/>
      <c r="R45" s="27"/>
      <c r="S45" s="27"/>
      <c r="T45" s="27"/>
      <c r="U45" s="27"/>
      <c r="V45" s="27"/>
    </row>
    <row r="46" spans="1:22" ht="30" customHeight="1" x14ac:dyDescent="0.25">
      <c r="A46" s="142"/>
      <c r="B46" s="20" t="s">
        <v>370</v>
      </c>
      <c r="C46" s="32" t="s">
        <v>507</v>
      </c>
      <c r="D46" s="35" t="s">
        <v>538</v>
      </c>
      <c r="E46" s="204" t="s">
        <v>618</v>
      </c>
      <c r="F46" s="20" t="s">
        <v>551</v>
      </c>
      <c r="G46" s="22" t="s">
        <v>139</v>
      </c>
      <c r="H46" s="22" t="s">
        <v>139</v>
      </c>
      <c r="I46" s="20" t="s">
        <v>631</v>
      </c>
      <c r="J46" s="24" t="s">
        <v>632</v>
      </c>
      <c r="K46" s="24" t="s">
        <v>16</v>
      </c>
      <c r="L46" s="23" t="s">
        <v>13</v>
      </c>
      <c r="M46" s="38">
        <v>2000</v>
      </c>
      <c r="N46" s="79"/>
      <c r="O46" s="79"/>
      <c r="P46" s="79"/>
      <c r="Q46" s="26"/>
      <c r="R46" s="27"/>
      <c r="S46" s="27"/>
      <c r="T46" s="27"/>
      <c r="U46" s="27"/>
      <c r="V46" s="27"/>
    </row>
    <row r="47" spans="1:22" ht="30" customHeight="1" x14ac:dyDescent="0.25">
      <c r="A47" s="142"/>
      <c r="B47" s="20" t="s">
        <v>370</v>
      </c>
      <c r="C47" s="32" t="s">
        <v>508</v>
      </c>
      <c r="D47" s="35" t="s">
        <v>539</v>
      </c>
      <c r="E47" s="204" t="s">
        <v>619</v>
      </c>
      <c r="F47" s="20" t="s">
        <v>551</v>
      </c>
      <c r="G47" s="22" t="s">
        <v>139</v>
      </c>
      <c r="H47" s="22" t="s">
        <v>139</v>
      </c>
      <c r="I47" s="20" t="s">
        <v>631</v>
      </c>
      <c r="J47" s="24" t="s">
        <v>632</v>
      </c>
      <c r="K47" s="24" t="s">
        <v>16</v>
      </c>
      <c r="L47" s="23" t="s">
        <v>13</v>
      </c>
      <c r="M47" s="38">
        <v>2000</v>
      </c>
      <c r="N47" s="79"/>
      <c r="O47" s="79"/>
      <c r="P47" s="79"/>
      <c r="Q47" s="26"/>
      <c r="R47" s="27"/>
      <c r="S47" s="27"/>
      <c r="T47" s="27"/>
      <c r="U47" s="27"/>
      <c r="V47" s="27"/>
    </row>
    <row r="48" spans="1:22" ht="30" customHeight="1" x14ac:dyDescent="0.25">
      <c r="A48" s="142"/>
      <c r="B48" s="20" t="s">
        <v>370</v>
      </c>
      <c r="C48" s="32" t="s">
        <v>509</v>
      </c>
      <c r="D48" s="35" t="s">
        <v>540</v>
      </c>
      <c r="E48" s="204" t="s">
        <v>620</v>
      </c>
      <c r="F48" s="20" t="s">
        <v>551</v>
      </c>
      <c r="G48" s="22" t="s">
        <v>139</v>
      </c>
      <c r="H48" s="22" t="s">
        <v>139</v>
      </c>
      <c r="I48" s="20" t="s">
        <v>631</v>
      </c>
      <c r="J48" s="24" t="s">
        <v>632</v>
      </c>
      <c r="K48" s="24" t="s">
        <v>16</v>
      </c>
      <c r="L48" s="23" t="s">
        <v>13</v>
      </c>
      <c r="M48" s="38">
        <v>2000</v>
      </c>
      <c r="N48" s="79"/>
      <c r="O48" s="79"/>
      <c r="P48" s="79"/>
      <c r="Q48" s="26"/>
      <c r="R48" s="27"/>
      <c r="S48" s="27"/>
      <c r="T48" s="27"/>
      <c r="U48" s="27"/>
      <c r="V48" s="27"/>
    </row>
    <row r="49" spans="1:22" ht="30" customHeight="1" x14ac:dyDescent="0.25">
      <c r="A49" s="142"/>
      <c r="B49" s="20" t="s">
        <v>370</v>
      </c>
      <c r="C49" s="32" t="s">
        <v>510</v>
      </c>
      <c r="D49" s="35" t="s">
        <v>541</v>
      </c>
      <c r="E49" s="204" t="s">
        <v>621</v>
      </c>
      <c r="F49" s="20" t="s">
        <v>551</v>
      </c>
      <c r="G49" s="22" t="s">
        <v>139</v>
      </c>
      <c r="H49" s="22" t="s">
        <v>139</v>
      </c>
      <c r="I49" s="20" t="s">
        <v>631</v>
      </c>
      <c r="J49" s="24" t="s">
        <v>632</v>
      </c>
      <c r="K49" s="24" t="s">
        <v>16</v>
      </c>
      <c r="L49" s="23" t="s">
        <v>13</v>
      </c>
      <c r="M49" s="38">
        <v>2000</v>
      </c>
      <c r="N49" s="79"/>
      <c r="O49" s="79"/>
      <c r="P49" s="79"/>
      <c r="Q49" s="26"/>
      <c r="R49" s="27"/>
      <c r="S49" s="27"/>
      <c r="T49" s="27"/>
      <c r="U49" s="27"/>
      <c r="V49" s="27"/>
    </row>
    <row r="50" spans="1:22" ht="30" customHeight="1" x14ac:dyDescent="0.25">
      <c r="A50" s="142"/>
      <c r="B50" s="20" t="s">
        <v>370</v>
      </c>
      <c r="C50" s="32" t="s">
        <v>511</v>
      </c>
      <c r="D50" s="35" t="s">
        <v>542</v>
      </c>
      <c r="E50" s="204" t="s">
        <v>622</v>
      </c>
      <c r="F50" s="20" t="s">
        <v>551</v>
      </c>
      <c r="G50" s="22" t="s">
        <v>139</v>
      </c>
      <c r="H50" s="22" t="s">
        <v>139</v>
      </c>
      <c r="I50" s="20" t="s">
        <v>631</v>
      </c>
      <c r="J50" s="24" t="s">
        <v>632</v>
      </c>
      <c r="K50" s="24" t="s">
        <v>16</v>
      </c>
      <c r="L50" s="23" t="s">
        <v>13</v>
      </c>
      <c r="M50" s="38">
        <v>2000</v>
      </c>
      <c r="N50" s="79"/>
      <c r="O50" s="79"/>
      <c r="P50" s="79"/>
      <c r="Q50" s="26"/>
      <c r="R50" s="27"/>
      <c r="S50" s="27"/>
      <c r="T50" s="27"/>
      <c r="U50" s="27"/>
      <c r="V50" s="27"/>
    </row>
    <row r="51" spans="1:22" ht="30" customHeight="1" x14ac:dyDescent="0.25">
      <c r="A51" s="142"/>
      <c r="B51" s="20" t="s">
        <v>370</v>
      </c>
      <c r="C51" s="32" t="s">
        <v>512</v>
      </c>
      <c r="D51" s="35" t="s">
        <v>543</v>
      </c>
      <c r="E51" s="204" t="s">
        <v>623</v>
      </c>
      <c r="F51" s="20" t="s">
        <v>551</v>
      </c>
      <c r="G51" s="22" t="s">
        <v>139</v>
      </c>
      <c r="H51" s="22" t="s">
        <v>139</v>
      </c>
      <c r="I51" s="20" t="s">
        <v>631</v>
      </c>
      <c r="J51" s="24" t="s">
        <v>632</v>
      </c>
      <c r="K51" s="24" t="s">
        <v>16</v>
      </c>
      <c r="L51" s="23" t="s">
        <v>13</v>
      </c>
      <c r="M51" s="38">
        <v>2000</v>
      </c>
      <c r="N51" s="79"/>
      <c r="O51" s="79"/>
      <c r="P51" s="79"/>
      <c r="Q51" s="26"/>
      <c r="R51" s="27"/>
      <c r="S51" s="27"/>
      <c r="T51" s="27"/>
      <c r="U51" s="27"/>
      <c r="V51" s="27"/>
    </row>
    <row r="52" spans="1:22" ht="30" customHeight="1" x14ac:dyDescent="0.25">
      <c r="A52" s="142"/>
      <c r="B52" s="20" t="s">
        <v>370</v>
      </c>
      <c r="C52" s="32" t="s">
        <v>513</v>
      </c>
      <c r="D52" s="35" t="s">
        <v>544</v>
      </c>
      <c r="E52" s="204" t="s">
        <v>624</v>
      </c>
      <c r="F52" s="20" t="s">
        <v>551</v>
      </c>
      <c r="G52" s="22" t="s">
        <v>139</v>
      </c>
      <c r="H52" s="22" t="s">
        <v>139</v>
      </c>
      <c r="I52" s="20" t="s">
        <v>633</v>
      </c>
      <c r="J52" s="24" t="s">
        <v>634</v>
      </c>
      <c r="K52" s="24" t="s">
        <v>16</v>
      </c>
      <c r="L52" s="23" t="s">
        <v>13</v>
      </c>
      <c r="M52" s="38">
        <v>2000</v>
      </c>
      <c r="N52" s="79"/>
      <c r="O52" s="79"/>
      <c r="P52" s="79"/>
      <c r="Q52" s="26"/>
      <c r="R52" s="27"/>
      <c r="S52" s="27"/>
      <c r="T52" s="27"/>
      <c r="U52" s="27"/>
      <c r="V52" s="27"/>
    </row>
    <row r="53" spans="1:22" ht="30" customHeight="1" x14ac:dyDescent="0.25">
      <c r="A53" s="142"/>
      <c r="B53" s="20" t="s">
        <v>370</v>
      </c>
      <c r="C53" s="32" t="s">
        <v>514</v>
      </c>
      <c r="D53" s="35" t="s">
        <v>545</v>
      </c>
      <c r="E53" s="204" t="s">
        <v>625</v>
      </c>
      <c r="F53" s="20" t="s">
        <v>551</v>
      </c>
      <c r="G53" s="22" t="s">
        <v>139</v>
      </c>
      <c r="H53" s="22" t="s">
        <v>139</v>
      </c>
      <c r="I53" s="20" t="s">
        <v>633</v>
      </c>
      <c r="J53" s="24" t="s">
        <v>634</v>
      </c>
      <c r="K53" s="24" t="s">
        <v>16</v>
      </c>
      <c r="L53" s="23" t="s">
        <v>13</v>
      </c>
      <c r="M53" s="38">
        <v>2000</v>
      </c>
      <c r="N53" s="79"/>
      <c r="O53" s="79"/>
      <c r="P53" s="79"/>
      <c r="Q53" s="26"/>
      <c r="R53" s="27"/>
      <c r="S53" s="27"/>
      <c r="T53" s="27"/>
      <c r="U53" s="27"/>
      <c r="V53" s="27"/>
    </row>
    <row r="54" spans="1:22" ht="30" customHeight="1" x14ac:dyDescent="0.25">
      <c r="A54" s="142"/>
      <c r="B54" s="20" t="s">
        <v>370</v>
      </c>
      <c r="C54" s="32" t="s">
        <v>515</v>
      </c>
      <c r="D54" s="35" t="s">
        <v>546</v>
      </c>
      <c r="E54" s="204" t="s">
        <v>626</v>
      </c>
      <c r="F54" s="20" t="s">
        <v>551</v>
      </c>
      <c r="G54" s="22" t="s">
        <v>139</v>
      </c>
      <c r="H54" s="22" t="s">
        <v>139</v>
      </c>
      <c r="I54" s="20" t="s">
        <v>633</v>
      </c>
      <c r="J54" s="24" t="s">
        <v>634</v>
      </c>
      <c r="K54" s="24" t="s">
        <v>16</v>
      </c>
      <c r="L54" s="23" t="s">
        <v>13</v>
      </c>
      <c r="M54" s="38">
        <v>2000</v>
      </c>
      <c r="N54" s="79"/>
      <c r="O54" s="79"/>
      <c r="P54" s="79"/>
      <c r="Q54" s="26"/>
      <c r="R54" s="27"/>
      <c r="S54" s="27"/>
      <c r="T54" s="27"/>
      <c r="U54" s="27"/>
      <c r="V54" s="27"/>
    </row>
    <row r="55" spans="1:22" ht="30" customHeight="1" x14ac:dyDescent="0.25">
      <c r="A55" s="142"/>
      <c r="B55" s="20" t="s">
        <v>370</v>
      </c>
      <c r="C55" s="32" t="s">
        <v>516</v>
      </c>
      <c r="D55" s="35" t="s">
        <v>547</v>
      </c>
      <c r="E55" s="204" t="s">
        <v>627</v>
      </c>
      <c r="F55" s="20" t="s">
        <v>551</v>
      </c>
      <c r="G55" s="22" t="s">
        <v>139</v>
      </c>
      <c r="H55" s="22" t="s">
        <v>139</v>
      </c>
      <c r="I55" s="20" t="s">
        <v>633</v>
      </c>
      <c r="J55" s="24" t="s">
        <v>634</v>
      </c>
      <c r="K55" s="24" t="s">
        <v>16</v>
      </c>
      <c r="L55" s="205" t="s">
        <v>635</v>
      </c>
      <c r="M55" s="38">
        <v>2000</v>
      </c>
      <c r="N55" s="79"/>
      <c r="O55" s="79"/>
      <c r="P55" s="79"/>
      <c r="Q55" s="26"/>
      <c r="R55" s="27"/>
      <c r="S55" s="27"/>
      <c r="T55" s="27"/>
      <c r="U55" s="27"/>
      <c r="V55" s="27"/>
    </row>
    <row r="56" spans="1:22" ht="30" customHeight="1" x14ac:dyDescent="0.25">
      <c r="A56" s="142"/>
      <c r="B56" s="20" t="s">
        <v>370</v>
      </c>
      <c r="C56" s="32" t="s">
        <v>517</v>
      </c>
      <c r="D56" s="35" t="s">
        <v>548</v>
      </c>
      <c r="E56" s="204" t="s">
        <v>628</v>
      </c>
      <c r="F56" s="20" t="s">
        <v>551</v>
      </c>
      <c r="G56" s="22" t="s">
        <v>139</v>
      </c>
      <c r="H56" s="22" t="s">
        <v>139</v>
      </c>
      <c r="I56" s="20" t="s">
        <v>633</v>
      </c>
      <c r="J56" s="24" t="s">
        <v>636</v>
      </c>
      <c r="K56" s="24" t="s">
        <v>16</v>
      </c>
      <c r="L56" s="23" t="s">
        <v>13</v>
      </c>
      <c r="M56" s="38">
        <v>2000</v>
      </c>
      <c r="N56" s="79"/>
      <c r="O56" s="79"/>
      <c r="P56" s="79"/>
      <c r="Q56" s="26"/>
      <c r="R56" s="27"/>
      <c r="S56" s="27"/>
      <c r="T56" s="27"/>
      <c r="U56" s="27"/>
      <c r="V56" s="27"/>
    </row>
    <row r="57" spans="1:22" ht="30" customHeight="1" x14ac:dyDescent="0.25">
      <c r="A57" s="142"/>
      <c r="B57" s="20" t="s">
        <v>370</v>
      </c>
      <c r="C57" s="32" t="s">
        <v>518</v>
      </c>
      <c r="D57" s="35" t="s">
        <v>549</v>
      </c>
      <c r="E57" s="204" t="s">
        <v>629</v>
      </c>
      <c r="F57" s="20" t="s">
        <v>551</v>
      </c>
      <c r="G57" s="22" t="s">
        <v>139</v>
      </c>
      <c r="H57" s="22" t="s">
        <v>139</v>
      </c>
      <c r="I57" s="20" t="s">
        <v>633</v>
      </c>
      <c r="J57" s="24" t="s">
        <v>636</v>
      </c>
      <c r="K57" s="24" t="s">
        <v>16</v>
      </c>
      <c r="L57" s="23" t="s">
        <v>13</v>
      </c>
      <c r="M57" s="38">
        <v>2000</v>
      </c>
      <c r="N57" s="79"/>
      <c r="O57" s="79"/>
      <c r="P57" s="79"/>
      <c r="Q57" s="26"/>
      <c r="R57" s="27"/>
      <c r="S57" s="27"/>
      <c r="T57" s="27"/>
      <c r="U57" s="27"/>
      <c r="V57" s="27"/>
    </row>
    <row r="58" spans="1:22" ht="30" customHeight="1" x14ac:dyDescent="0.25">
      <c r="A58" s="142"/>
      <c r="B58" s="20" t="s">
        <v>370</v>
      </c>
      <c r="C58" s="32" t="s">
        <v>519</v>
      </c>
      <c r="D58" s="35" t="s">
        <v>550</v>
      </c>
      <c r="E58" s="204" t="s">
        <v>630</v>
      </c>
      <c r="F58" s="20" t="s">
        <v>551</v>
      </c>
      <c r="G58" s="22" t="s">
        <v>139</v>
      </c>
      <c r="H58" s="22" t="s">
        <v>139</v>
      </c>
      <c r="I58" s="20" t="s">
        <v>633</v>
      </c>
      <c r="J58" s="24" t="s">
        <v>636</v>
      </c>
      <c r="K58" s="24" t="s">
        <v>16</v>
      </c>
      <c r="L58" s="23" t="s">
        <v>13</v>
      </c>
      <c r="M58" s="38">
        <v>2000</v>
      </c>
      <c r="N58" s="79"/>
      <c r="O58" s="79"/>
      <c r="P58" s="79"/>
      <c r="Q58" s="26"/>
      <c r="R58" s="27"/>
      <c r="S58" s="27"/>
      <c r="T58" s="27"/>
      <c r="U58" s="27"/>
      <c r="V58" s="27"/>
    </row>
    <row r="59" spans="1:22" ht="20.100000000000001" customHeight="1" x14ac:dyDescent="0.25">
      <c r="A59" s="198" t="s">
        <v>552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63">
        <f>SUM(M28:M58)</f>
        <v>62000</v>
      </c>
      <c r="N59" s="79"/>
      <c r="O59" s="79"/>
      <c r="P59" s="79"/>
      <c r="Q59" s="26"/>
      <c r="R59" s="27"/>
      <c r="S59" s="27"/>
      <c r="T59" s="27"/>
      <c r="U59" s="27"/>
      <c r="V59" s="27"/>
    </row>
    <row r="60" spans="1:22" ht="20.100000000000001" customHeight="1" x14ac:dyDescent="0.25">
      <c r="A60" s="188" t="s">
        <v>391</v>
      </c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77"/>
      <c r="O60" s="77"/>
      <c r="P60" s="46"/>
      <c r="Q60" s="26"/>
      <c r="R60" s="27"/>
      <c r="S60" s="27"/>
      <c r="T60" s="27"/>
      <c r="U60" s="27"/>
      <c r="V60" s="27"/>
    </row>
    <row r="61" spans="1:22" ht="37.5" x14ac:dyDescent="0.25">
      <c r="A61" s="19">
        <v>55</v>
      </c>
      <c r="B61" s="20" t="s">
        <v>370</v>
      </c>
      <c r="C61" s="32" t="s">
        <v>392</v>
      </c>
      <c r="D61" s="20" t="s">
        <v>393</v>
      </c>
      <c r="E61" s="23" t="s">
        <v>394</v>
      </c>
      <c r="F61" s="20" t="s">
        <v>374</v>
      </c>
      <c r="G61" s="22" t="s">
        <v>395</v>
      </c>
      <c r="H61" s="36">
        <v>45049</v>
      </c>
      <c r="I61" s="23" t="s">
        <v>396</v>
      </c>
      <c r="J61" s="47" t="s">
        <v>14</v>
      </c>
      <c r="K61" s="48" t="s">
        <v>397</v>
      </c>
      <c r="L61" s="23" t="s">
        <v>13</v>
      </c>
      <c r="M61" s="25">
        <v>70360.73</v>
      </c>
      <c r="N61" s="39">
        <f t="shared" ref="N61" si="10">M61*V61</f>
        <v>1759.0182500000001</v>
      </c>
      <c r="O61" s="25">
        <f t="shared" ref="O61" si="11">M61-N61</f>
        <v>68601.711750000002</v>
      </c>
      <c r="P61" s="40">
        <f>M61-N61</f>
        <v>68601.711750000002</v>
      </c>
      <c r="Q61" s="41">
        <v>10</v>
      </c>
      <c r="R61" s="42">
        <v>12</v>
      </c>
      <c r="S61" s="42">
        <f>Q61/R61</f>
        <v>0.83333333333333337</v>
      </c>
      <c r="T61" s="42">
        <v>3</v>
      </c>
      <c r="U61" s="42">
        <f>S61*T61</f>
        <v>2.5</v>
      </c>
      <c r="V61" s="49">
        <v>2.5000000000000001E-2</v>
      </c>
    </row>
    <row r="62" spans="1:22" ht="20.100000000000001" customHeight="1" x14ac:dyDescent="0.25">
      <c r="A62" s="197" t="s">
        <v>391</v>
      </c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65">
        <f>M61</f>
        <v>70360.73</v>
      </c>
      <c r="N62" s="79">
        <f>SUM(N61)</f>
        <v>1759.0182500000001</v>
      </c>
      <c r="O62" s="79">
        <f>SUM(O61)</f>
        <v>68601.711750000002</v>
      </c>
      <c r="P62" s="79">
        <f>SUM(P61)</f>
        <v>68601.711750000002</v>
      </c>
      <c r="Q62" s="26"/>
      <c r="R62" s="27"/>
      <c r="S62" s="27"/>
      <c r="T62" s="27"/>
      <c r="U62" s="27"/>
      <c r="V62" s="27"/>
    </row>
    <row r="63" spans="1:22" ht="20.100000000000001" customHeight="1" x14ac:dyDescent="0.25">
      <c r="A63" s="197" t="s">
        <v>336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66">
        <f>M11+M20+M26+M59+M62</f>
        <v>837950.73</v>
      </c>
      <c r="N63" s="59" t="e">
        <f>SUM(#REF!+#REF!+#REF!+#REF!+N11+N20+N26+N62)</f>
        <v>#REF!</v>
      </c>
      <c r="O63" s="59" t="e">
        <f>SUM(#REF!+#REF!+#REF!+#REF!+O11+O20+O26+O62)</f>
        <v>#REF!</v>
      </c>
      <c r="P63" s="59" t="e">
        <f>SUM(#REF!+#REF!+#REF!+#REF!+P11+P20+P26+P62)</f>
        <v>#REF!</v>
      </c>
      <c r="Q63" s="11"/>
    </row>
    <row r="64" spans="1:22" ht="18.75" customHeight="1" x14ac:dyDescent="0.25">
      <c r="A64" s="50"/>
      <c r="B64" s="51"/>
      <c r="C64" s="52"/>
      <c r="D64" s="51"/>
      <c r="E64" s="51"/>
      <c r="F64" s="51"/>
      <c r="G64" s="53"/>
      <c r="H64" s="53"/>
      <c r="I64" s="54"/>
      <c r="J64" s="55"/>
      <c r="K64" s="56"/>
      <c r="L64" s="55"/>
      <c r="M64" s="57"/>
      <c r="N64" s="57"/>
      <c r="O64" s="58"/>
      <c r="P64" s="58"/>
      <c r="Q64" s="58"/>
    </row>
    <row r="65" spans="1:17" s="69" customFormat="1" ht="18.75" customHeight="1" x14ac:dyDescent="0.25">
      <c r="A65" s="60"/>
      <c r="B65" s="61"/>
      <c r="C65" s="62"/>
      <c r="D65" s="61"/>
      <c r="E65" s="61"/>
      <c r="F65" s="61"/>
      <c r="G65" s="63"/>
      <c r="H65" s="63"/>
      <c r="I65" s="64"/>
      <c r="J65" s="65"/>
      <c r="K65" s="66"/>
      <c r="L65" s="65"/>
      <c r="M65" s="67"/>
      <c r="N65" s="67"/>
      <c r="O65" s="68"/>
      <c r="P65" s="68"/>
      <c r="Q65" s="68"/>
    </row>
    <row r="66" spans="1:17" s="69" customFormat="1" ht="18.75" customHeight="1" x14ac:dyDescent="0.25">
      <c r="A66" s="60"/>
      <c r="B66" s="61"/>
      <c r="C66" s="62"/>
      <c r="D66" s="61"/>
      <c r="E66" s="61"/>
      <c r="F66" s="61"/>
      <c r="G66" s="63"/>
      <c r="H66" s="63"/>
      <c r="I66" s="64"/>
      <c r="J66" s="65"/>
      <c r="K66" s="66"/>
      <c r="L66" s="65"/>
      <c r="M66" s="67"/>
      <c r="N66" s="67"/>
      <c r="O66" s="68"/>
      <c r="P66" s="68"/>
      <c r="Q66" s="68"/>
    </row>
    <row r="67" spans="1:17" s="69" customFormat="1" ht="18.75" customHeight="1" x14ac:dyDescent="0.25">
      <c r="A67" s="60"/>
      <c r="B67" s="61"/>
      <c r="C67" s="62"/>
      <c r="D67" s="61"/>
      <c r="E67" s="61"/>
      <c r="F67" s="61"/>
      <c r="G67" s="63"/>
      <c r="H67" s="63"/>
      <c r="I67" s="64"/>
      <c r="J67" s="65"/>
      <c r="K67" s="66"/>
      <c r="L67" s="65"/>
      <c r="M67" s="67"/>
      <c r="N67" s="67"/>
      <c r="O67" s="68"/>
      <c r="P67" s="68"/>
      <c r="Q67" s="68"/>
    </row>
    <row r="68" spans="1:17" s="69" customFormat="1" ht="18.75" customHeight="1" x14ac:dyDescent="0.25">
      <c r="A68" s="60"/>
      <c r="B68" s="61"/>
      <c r="C68" s="62"/>
      <c r="D68" s="61"/>
      <c r="E68" s="61"/>
      <c r="F68" s="61"/>
      <c r="G68" s="63"/>
      <c r="H68" s="63"/>
      <c r="I68" s="64"/>
      <c r="J68" s="65"/>
      <c r="K68" s="66"/>
      <c r="L68" s="65"/>
      <c r="M68" s="67"/>
      <c r="N68" s="67"/>
      <c r="O68" s="68"/>
      <c r="P68" s="68"/>
      <c r="Q68" s="68"/>
    </row>
    <row r="69" spans="1:17" s="69" customFormat="1" ht="18.75" customHeight="1" x14ac:dyDescent="0.25">
      <c r="A69" s="60"/>
      <c r="B69" s="61"/>
      <c r="C69" s="62"/>
      <c r="D69" s="61"/>
      <c r="E69" s="61"/>
      <c r="F69" s="61"/>
      <c r="G69" s="63"/>
      <c r="H69" s="63"/>
      <c r="I69" s="64"/>
      <c r="J69" s="65"/>
      <c r="K69" s="66"/>
      <c r="L69" s="65"/>
      <c r="M69" s="67"/>
      <c r="N69" s="67"/>
      <c r="O69" s="68"/>
      <c r="P69" s="68"/>
      <c r="Q69" s="68"/>
    </row>
    <row r="70" spans="1:17" s="69" customFormat="1" ht="18.75" customHeight="1" x14ac:dyDescent="0.25">
      <c r="A70" s="60"/>
      <c r="B70" s="61"/>
      <c r="C70" s="62"/>
      <c r="D70" s="61"/>
      <c r="E70" s="61"/>
      <c r="F70" s="61"/>
      <c r="G70" s="63"/>
      <c r="H70" s="63"/>
      <c r="I70" s="64"/>
      <c r="J70" s="65"/>
      <c r="K70" s="66"/>
      <c r="L70" s="65"/>
      <c r="M70" s="67"/>
      <c r="N70" s="67"/>
      <c r="O70" s="68"/>
      <c r="P70" s="68"/>
      <c r="Q70" s="68"/>
    </row>
    <row r="71" spans="1:17" s="69" customFormat="1" ht="18.75" customHeight="1" x14ac:dyDescent="0.25">
      <c r="A71" s="60"/>
      <c r="B71" s="61"/>
      <c r="C71" s="62"/>
      <c r="D71" s="61"/>
      <c r="E71" s="61"/>
      <c r="F71" s="61"/>
      <c r="G71" s="63"/>
      <c r="H71" s="63"/>
      <c r="I71" s="64"/>
      <c r="J71" s="65"/>
      <c r="K71" s="66"/>
      <c r="L71" s="65"/>
      <c r="M71" s="67"/>
      <c r="N71" s="67"/>
      <c r="O71" s="68"/>
      <c r="P71" s="68"/>
      <c r="Q71" s="68"/>
    </row>
    <row r="72" spans="1:17" s="69" customFormat="1" ht="18.75" customHeight="1" x14ac:dyDescent="0.25">
      <c r="A72" s="60"/>
      <c r="B72" s="61"/>
      <c r="C72" s="62"/>
      <c r="D72" s="61"/>
      <c r="E72" s="61"/>
      <c r="F72" s="61"/>
      <c r="G72" s="63"/>
      <c r="H72" s="63"/>
      <c r="I72" s="64"/>
      <c r="J72" s="65"/>
      <c r="K72" s="66"/>
      <c r="L72" s="65"/>
      <c r="M72" s="67"/>
      <c r="N72" s="67"/>
      <c r="O72" s="68"/>
      <c r="P72" s="68"/>
      <c r="Q72" s="68"/>
    </row>
    <row r="73" spans="1:17" s="69" customFormat="1" x14ac:dyDescent="0.25">
      <c r="A73" s="70"/>
      <c r="B73" s="7"/>
      <c r="D73" s="8"/>
      <c r="E73" s="8"/>
      <c r="F73" s="7"/>
      <c r="G73" s="71"/>
      <c r="H73" s="71"/>
      <c r="J73" s="71"/>
      <c r="K73" s="9"/>
      <c r="O73" s="72"/>
      <c r="P73" s="72"/>
      <c r="Q73" s="73"/>
    </row>
    <row r="74" spans="1:17" s="69" customFormat="1" x14ac:dyDescent="0.25">
      <c r="A74" s="70"/>
      <c r="B74" s="7"/>
      <c r="D74" s="8"/>
      <c r="E74" s="8"/>
      <c r="F74" s="7"/>
      <c r="G74" s="71"/>
      <c r="H74" s="71"/>
      <c r="J74" s="71"/>
      <c r="K74" s="9"/>
      <c r="O74" s="72"/>
      <c r="P74" s="72"/>
      <c r="Q74" s="73"/>
    </row>
    <row r="75" spans="1:17" s="69" customFormat="1" x14ac:dyDescent="0.25">
      <c r="A75" s="70"/>
      <c r="B75" s="7"/>
      <c r="D75" s="8"/>
      <c r="E75" s="8"/>
      <c r="F75" s="7"/>
      <c r="G75" s="71"/>
      <c r="H75" s="71"/>
      <c r="J75" s="71"/>
      <c r="K75" s="9"/>
      <c r="O75" s="72"/>
      <c r="P75" s="72"/>
      <c r="Q75" s="73"/>
    </row>
    <row r="76" spans="1:17" s="69" customFormat="1" x14ac:dyDescent="0.25">
      <c r="A76" s="70"/>
      <c r="B76" s="7"/>
      <c r="D76" s="8"/>
      <c r="E76" s="8"/>
      <c r="F76" s="7"/>
      <c r="G76" s="71"/>
      <c r="H76" s="71"/>
      <c r="J76" s="71"/>
      <c r="K76" s="9"/>
      <c r="O76" s="72"/>
      <c r="P76" s="72"/>
      <c r="Q76" s="73"/>
    </row>
    <row r="77" spans="1:17" s="69" customFormat="1" x14ac:dyDescent="0.25">
      <c r="A77" s="70"/>
      <c r="B77" s="7"/>
      <c r="D77" s="8"/>
      <c r="E77" s="8"/>
      <c r="F77" s="7"/>
      <c r="G77" s="71"/>
      <c r="H77" s="71"/>
      <c r="J77" s="71"/>
      <c r="K77" s="9"/>
      <c r="O77" s="72"/>
      <c r="P77" s="72"/>
      <c r="Q77" s="73"/>
    </row>
    <row r="78" spans="1:17" s="69" customFormat="1" x14ac:dyDescent="0.25">
      <c r="A78" s="70"/>
      <c r="B78" s="7"/>
      <c r="D78" s="8"/>
      <c r="E78" s="8"/>
      <c r="F78" s="7"/>
      <c r="G78" s="71"/>
      <c r="H78" s="71"/>
      <c r="J78" s="71"/>
      <c r="K78" s="9"/>
      <c r="O78" s="72"/>
      <c r="P78" s="72"/>
      <c r="Q78" s="73"/>
    </row>
    <row r="79" spans="1:17" s="69" customFormat="1" x14ac:dyDescent="0.25">
      <c r="A79" s="70"/>
      <c r="B79" s="7"/>
      <c r="D79" s="8"/>
      <c r="E79" s="8"/>
      <c r="F79" s="7"/>
      <c r="G79" s="71"/>
      <c r="H79" s="71"/>
      <c r="J79" s="71"/>
      <c r="K79" s="9"/>
      <c r="O79" s="72"/>
      <c r="P79" s="72"/>
      <c r="Q79" s="73"/>
    </row>
    <row r="80" spans="1:17" s="69" customFormat="1" x14ac:dyDescent="0.25">
      <c r="A80" s="70"/>
      <c r="B80" s="7"/>
      <c r="D80" s="8"/>
      <c r="E80" s="8"/>
      <c r="F80" s="7"/>
      <c r="G80" s="71"/>
      <c r="H80" s="71"/>
      <c r="J80" s="71"/>
      <c r="K80" s="9"/>
      <c r="O80" s="72"/>
      <c r="P80" s="72"/>
      <c r="Q80" s="73"/>
    </row>
    <row r="81" spans="1:17" s="69" customFormat="1" x14ac:dyDescent="0.25">
      <c r="A81" s="70"/>
      <c r="B81" s="7"/>
      <c r="D81" s="8"/>
      <c r="E81" s="8"/>
      <c r="F81" s="7"/>
      <c r="G81" s="71"/>
      <c r="H81" s="71"/>
      <c r="J81" s="71"/>
      <c r="K81" s="9"/>
      <c r="O81" s="72"/>
      <c r="P81" s="72"/>
      <c r="Q81" s="73"/>
    </row>
  </sheetData>
  <mergeCells count="15">
    <mergeCell ref="A63:L63"/>
    <mergeCell ref="A62:L62"/>
    <mergeCell ref="A26:L26"/>
    <mergeCell ref="A27:M27"/>
    <mergeCell ref="A59:L59"/>
    <mergeCell ref="N5:U5"/>
    <mergeCell ref="A60:M60"/>
    <mergeCell ref="A21:M21"/>
    <mergeCell ref="A20:L20"/>
    <mergeCell ref="A1:M1"/>
    <mergeCell ref="A3:M3"/>
    <mergeCell ref="A5:M5"/>
    <mergeCell ref="A12:M12"/>
    <mergeCell ref="A11:L11"/>
    <mergeCell ref="A7:M7"/>
  </mergeCells>
  <printOptions horizontalCentered="1"/>
  <pageMargins left="0.39370078740157483" right="0.39370078740157483" top="0.59055118110236227" bottom="1.3779527559055118" header="0.31496062992125984" footer="0.31496062992125984"/>
  <pageSetup scale="80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960A-EDAC-439D-BCC0-CF9CBF4CD7D7}">
  <sheetPr>
    <tabColor rgb="FF7030A0"/>
  </sheetPr>
  <dimension ref="A1:V39"/>
  <sheetViews>
    <sheetView tabSelected="1" view="pageBreakPreview" zoomScaleNormal="70" zoomScaleSheetLayoutView="100" zoomScalePageLayoutView="64" workbookViewId="0">
      <selection activeCell="Y12" sqref="Y12"/>
    </sheetView>
  </sheetViews>
  <sheetFormatPr baseColWidth="10" defaultColWidth="11.42578125" defaultRowHeight="15" x14ac:dyDescent="0.25"/>
  <cols>
    <col min="1" max="1" width="4.7109375" style="74" customWidth="1"/>
    <col min="2" max="2" width="10.7109375" style="1" customWidth="1"/>
    <col min="3" max="3" width="22.42578125" style="11" customWidth="1"/>
    <col min="4" max="4" width="18.7109375" style="4" customWidth="1"/>
    <col min="5" max="5" width="14.85546875" style="4" customWidth="1"/>
    <col min="6" max="6" width="17.7109375" style="1" customWidth="1"/>
    <col min="7" max="7" width="7.140625" style="75" customWidth="1"/>
    <col min="8" max="8" width="8.28515625" style="75" bestFit="1" customWidth="1"/>
    <col min="9" max="9" width="6.5703125" style="11" customWidth="1"/>
    <col min="10" max="10" width="8.28515625" style="75" customWidth="1"/>
    <col min="11" max="11" width="18.140625" style="5" customWidth="1"/>
    <col min="12" max="12" width="8.140625" style="11" customWidth="1"/>
    <col min="13" max="13" width="15.7109375" style="11" customWidth="1"/>
    <col min="14" max="14" width="11.28515625" style="11" hidden="1" customWidth="1"/>
    <col min="15" max="15" width="12.85546875" style="10" hidden="1" customWidth="1"/>
    <col min="16" max="16" width="9.5703125" style="10" hidden="1" customWidth="1"/>
    <col min="17" max="17" width="9.7109375" style="76" hidden="1" customWidth="1"/>
    <col min="18" max="19" width="5.28515625" style="11" hidden="1" customWidth="1"/>
    <col min="20" max="20" width="8.85546875" style="11" hidden="1" customWidth="1"/>
    <col min="21" max="21" width="9.140625" style="11" hidden="1" customWidth="1"/>
    <col min="22" max="22" width="9.42578125" style="11" hidden="1" customWidth="1"/>
    <col min="23" max="16384" width="11.42578125" style="11"/>
  </cols>
  <sheetData>
    <row r="1" spans="1:22" ht="20.100000000000001" customHeight="1" x14ac:dyDescent="0.25">
      <c r="A1" s="175" t="s">
        <v>144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80"/>
      <c r="Q1" s="10"/>
    </row>
    <row r="2" spans="1:22" ht="9.9499999999999993" customHeight="1" x14ac:dyDescent="0.25">
      <c r="A2" s="11"/>
      <c r="B2" s="11"/>
      <c r="D2" s="3"/>
      <c r="E2" s="3"/>
      <c r="G2" s="11"/>
      <c r="H2" s="11"/>
      <c r="J2" s="11"/>
      <c r="K2" s="1"/>
      <c r="Q2" s="10"/>
    </row>
    <row r="3" spans="1:22" ht="20.100000000000001" customHeight="1" x14ac:dyDescent="0.25">
      <c r="A3" s="191" t="s">
        <v>400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81"/>
      <c r="Q3" s="10"/>
    </row>
    <row r="4" spans="1:22" ht="9.9499999999999993" customHeight="1" x14ac:dyDescent="0.25">
      <c r="A4" s="81"/>
      <c r="B4" s="81"/>
      <c r="C4" s="81"/>
      <c r="D4" s="81"/>
      <c r="E4" s="81"/>
      <c r="F4" s="12"/>
      <c r="G4" s="81"/>
      <c r="H4" s="81"/>
      <c r="I4" s="81"/>
      <c r="J4" s="81"/>
      <c r="K4" s="12"/>
      <c r="L4" s="81"/>
      <c r="M4" s="81"/>
      <c r="N4" s="81"/>
      <c r="Q4" s="10"/>
    </row>
    <row r="5" spans="1:22" ht="20.100000000000001" customHeight="1" x14ac:dyDescent="0.25">
      <c r="A5" s="168" t="s">
        <v>572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87" t="s">
        <v>327</v>
      </c>
      <c r="O5" s="187"/>
      <c r="P5" s="187"/>
      <c r="Q5" s="187"/>
      <c r="R5" s="187"/>
      <c r="S5" s="187"/>
      <c r="T5" s="187"/>
      <c r="U5" s="187"/>
    </row>
    <row r="6" spans="1:22" s="18" customFormat="1" ht="48.75" customHeight="1" x14ac:dyDescent="0.2">
      <c r="A6" s="13" t="s">
        <v>10</v>
      </c>
      <c r="B6" s="13" t="s">
        <v>0</v>
      </c>
      <c r="C6" s="13" t="s">
        <v>9</v>
      </c>
      <c r="D6" s="13" t="s">
        <v>145</v>
      </c>
      <c r="E6" s="13" t="s">
        <v>239</v>
      </c>
      <c r="F6" s="13" t="s">
        <v>1</v>
      </c>
      <c r="G6" s="162" t="s">
        <v>2</v>
      </c>
      <c r="H6" s="162" t="s">
        <v>3</v>
      </c>
      <c r="I6" s="13" t="s">
        <v>4</v>
      </c>
      <c r="J6" s="162" t="s">
        <v>5</v>
      </c>
      <c r="K6" s="162" t="s">
        <v>6</v>
      </c>
      <c r="L6" s="13" t="s">
        <v>7</v>
      </c>
      <c r="M6" s="13" t="s">
        <v>423</v>
      </c>
      <c r="N6" s="15" t="s">
        <v>337</v>
      </c>
      <c r="O6" s="14" t="s">
        <v>423</v>
      </c>
      <c r="P6" s="16"/>
      <c r="Q6" s="17" t="s">
        <v>323</v>
      </c>
      <c r="R6" s="17" t="s">
        <v>324</v>
      </c>
      <c r="S6" s="17" t="s">
        <v>152</v>
      </c>
      <c r="T6" s="17" t="s">
        <v>325</v>
      </c>
      <c r="U6" s="17" t="s">
        <v>326</v>
      </c>
      <c r="V6" s="17" t="s">
        <v>326</v>
      </c>
    </row>
    <row r="7" spans="1:22" s="18" customFormat="1" ht="20.100000000000001" customHeight="1" x14ac:dyDescent="0.2">
      <c r="A7" s="194" t="s">
        <v>468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  <c r="N7" s="15"/>
      <c r="O7" s="14"/>
      <c r="P7" s="16"/>
      <c r="Q7" s="17"/>
      <c r="R7" s="17"/>
      <c r="S7" s="17"/>
      <c r="T7" s="17"/>
      <c r="U7" s="17"/>
      <c r="V7" s="17"/>
    </row>
    <row r="8" spans="1:22" s="18" customFormat="1" ht="30" customHeight="1" x14ac:dyDescent="0.2">
      <c r="A8" s="19">
        <v>1</v>
      </c>
      <c r="B8" s="20" t="s">
        <v>554</v>
      </c>
      <c r="C8" s="32" t="s">
        <v>555</v>
      </c>
      <c r="D8" s="35" t="s">
        <v>562</v>
      </c>
      <c r="E8" s="200" t="s">
        <v>574</v>
      </c>
      <c r="F8" s="20" t="s">
        <v>553</v>
      </c>
      <c r="G8" s="22" t="s">
        <v>139</v>
      </c>
      <c r="H8" s="22" t="s">
        <v>139</v>
      </c>
      <c r="I8" s="20" t="s">
        <v>583</v>
      </c>
      <c r="J8" s="24" t="s">
        <v>14</v>
      </c>
      <c r="K8" s="24" t="s">
        <v>16</v>
      </c>
      <c r="L8" s="23" t="s">
        <v>13</v>
      </c>
      <c r="M8" s="38">
        <v>100</v>
      </c>
      <c r="N8" s="15"/>
      <c r="O8" s="14"/>
      <c r="P8" s="16"/>
      <c r="Q8" s="17"/>
      <c r="R8" s="17"/>
      <c r="S8" s="17"/>
      <c r="T8" s="17"/>
      <c r="U8" s="17"/>
      <c r="V8" s="17"/>
    </row>
    <row r="9" spans="1:22" s="18" customFormat="1" ht="30" customHeight="1" x14ac:dyDescent="0.2">
      <c r="A9" s="19">
        <f>A8+1</f>
        <v>2</v>
      </c>
      <c r="B9" s="20" t="s">
        <v>554</v>
      </c>
      <c r="C9" s="32" t="s">
        <v>556</v>
      </c>
      <c r="D9" s="35" t="s">
        <v>563</v>
      </c>
      <c r="E9" s="200" t="s">
        <v>575</v>
      </c>
      <c r="F9" s="20" t="s">
        <v>553</v>
      </c>
      <c r="G9" s="22" t="s">
        <v>139</v>
      </c>
      <c r="H9" s="22" t="s">
        <v>139</v>
      </c>
      <c r="I9" s="20" t="s">
        <v>14</v>
      </c>
      <c r="J9" s="24" t="s">
        <v>14</v>
      </c>
      <c r="K9" s="24" t="s">
        <v>16</v>
      </c>
      <c r="L9" s="23" t="s">
        <v>13</v>
      </c>
      <c r="M9" s="38">
        <v>100</v>
      </c>
      <c r="N9" s="15"/>
      <c r="O9" s="14"/>
      <c r="P9" s="16"/>
      <c r="Q9" s="17"/>
      <c r="R9" s="17"/>
      <c r="S9" s="17"/>
      <c r="T9" s="17"/>
      <c r="U9" s="17"/>
      <c r="V9" s="17"/>
    </row>
    <row r="10" spans="1:22" s="18" customFormat="1" ht="30" customHeight="1" x14ac:dyDescent="0.2">
      <c r="A10" s="19">
        <f t="shared" ref="A10:A15" si="0">A9+1</f>
        <v>3</v>
      </c>
      <c r="B10" s="20" t="s">
        <v>554</v>
      </c>
      <c r="C10" s="32" t="s">
        <v>557</v>
      </c>
      <c r="D10" s="35" t="s">
        <v>564</v>
      </c>
      <c r="E10" s="200" t="s">
        <v>576</v>
      </c>
      <c r="F10" s="20" t="s">
        <v>553</v>
      </c>
      <c r="G10" s="22" t="s">
        <v>139</v>
      </c>
      <c r="H10" s="22" t="s">
        <v>139</v>
      </c>
      <c r="I10" s="20" t="s">
        <v>14</v>
      </c>
      <c r="J10" s="24" t="s">
        <v>14</v>
      </c>
      <c r="K10" s="24" t="s">
        <v>16</v>
      </c>
      <c r="L10" s="23" t="s">
        <v>13</v>
      </c>
      <c r="M10" s="38">
        <v>100</v>
      </c>
      <c r="N10" s="15"/>
      <c r="O10" s="14"/>
      <c r="P10" s="16"/>
      <c r="Q10" s="17"/>
      <c r="R10" s="17"/>
      <c r="S10" s="17"/>
      <c r="T10" s="17"/>
      <c r="U10" s="17"/>
      <c r="V10" s="17"/>
    </row>
    <row r="11" spans="1:22" s="18" customFormat="1" ht="30" customHeight="1" x14ac:dyDescent="0.2">
      <c r="A11" s="19">
        <f t="shared" si="0"/>
        <v>4</v>
      </c>
      <c r="B11" s="20" t="s">
        <v>554</v>
      </c>
      <c r="C11" s="32" t="s">
        <v>558</v>
      </c>
      <c r="D11" s="35" t="s">
        <v>565</v>
      </c>
      <c r="E11" s="200" t="s">
        <v>577</v>
      </c>
      <c r="F11" s="20" t="s">
        <v>553</v>
      </c>
      <c r="G11" s="22" t="s">
        <v>139</v>
      </c>
      <c r="H11" s="22" t="s">
        <v>139</v>
      </c>
      <c r="I11" s="20" t="s">
        <v>14</v>
      </c>
      <c r="J11" s="24" t="s">
        <v>14</v>
      </c>
      <c r="K11" s="24" t="s">
        <v>584</v>
      </c>
      <c r="L11" s="23" t="s">
        <v>12</v>
      </c>
      <c r="M11" s="38">
        <v>100</v>
      </c>
      <c r="N11" s="15"/>
      <c r="O11" s="14"/>
      <c r="P11" s="16"/>
      <c r="Q11" s="17"/>
      <c r="R11" s="17"/>
      <c r="S11" s="17"/>
      <c r="T11" s="17"/>
      <c r="U11" s="17"/>
      <c r="V11" s="17"/>
    </row>
    <row r="12" spans="1:22" s="18" customFormat="1" ht="30" customHeight="1" x14ac:dyDescent="0.2">
      <c r="A12" s="19">
        <f t="shared" si="0"/>
        <v>5</v>
      </c>
      <c r="B12" s="20" t="s">
        <v>554</v>
      </c>
      <c r="C12" s="32" t="s">
        <v>558</v>
      </c>
      <c r="D12" s="35" t="s">
        <v>566</v>
      </c>
      <c r="E12" s="200" t="s">
        <v>578</v>
      </c>
      <c r="F12" s="20" t="s">
        <v>553</v>
      </c>
      <c r="G12" s="22" t="s">
        <v>139</v>
      </c>
      <c r="H12" s="22" t="s">
        <v>139</v>
      </c>
      <c r="I12" s="20" t="s">
        <v>14</v>
      </c>
      <c r="J12" s="24" t="s">
        <v>14</v>
      </c>
      <c r="K12" s="24" t="s">
        <v>585</v>
      </c>
      <c r="L12" s="23" t="s">
        <v>13</v>
      </c>
      <c r="M12" s="38">
        <v>100</v>
      </c>
      <c r="N12" s="15"/>
      <c r="O12" s="14"/>
      <c r="P12" s="16"/>
      <c r="Q12" s="17"/>
      <c r="R12" s="17"/>
      <c r="S12" s="17"/>
      <c r="T12" s="17"/>
      <c r="U12" s="17"/>
      <c r="V12" s="17"/>
    </row>
    <row r="13" spans="1:22" s="18" customFormat="1" ht="30" customHeight="1" x14ac:dyDescent="0.2">
      <c r="A13" s="19">
        <f t="shared" si="0"/>
        <v>6</v>
      </c>
      <c r="B13" s="20" t="s">
        <v>554</v>
      </c>
      <c r="C13" s="32" t="s">
        <v>559</v>
      </c>
      <c r="D13" s="35" t="s">
        <v>567</v>
      </c>
      <c r="E13" s="200" t="s">
        <v>579</v>
      </c>
      <c r="F13" s="20" t="s">
        <v>553</v>
      </c>
      <c r="G13" s="22" t="s">
        <v>139</v>
      </c>
      <c r="H13" s="22" t="s">
        <v>139</v>
      </c>
      <c r="I13" s="20" t="s">
        <v>14</v>
      </c>
      <c r="J13" s="24" t="s">
        <v>14</v>
      </c>
      <c r="K13" s="24" t="s">
        <v>16</v>
      </c>
      <c r="L13" s="23" t="s">
        <v>12</v>
      </c>
      <c r="M13" s="38">
        <v>100</v>
      </c>
      <c r="N13" s="15"/>
      <c r="O13" s="14"/>
      <c r="P13" s="16"/>
      <c r="Q13" s="17"/>
      <c r="R13" s="17"/>
      <c r="S13" s="17"/>
      <c r="T13" s="17"/>
      <c r="U13" s="17"/>
      <c r="V13" s="17"/>
    </row>
    <row r="14" spans="1:22" s="18" customFormat="1" ht="30" customHeight="1" x14ac:dyDescent="0.2">
      <c r="A14" s="19">
        <f t="shared" si="0"/>
        <v>7</v>
      </c>
      <c r="B14" s="20" t="s">
        <v>554</v>
      </c>
      <c r="C14" s="32" t="s">
        <v>560</v>
      </c>
      <c r="D14" s="35" t="s">
        <v>568</v>
      </c>
      <c r="E14" s="200" t="s">
        <v>580</v>
      </c>
      <c r="F14" s="20" t="s">
        <v>553</v>
      </c>
      <c r="G14" s="22" t="s">
        <v>139</v>
      </c>
      <c r="H14" s="22" t="s">
        <v>139</v>
      </c>
      <c r="I14" s="20" t="s">
        <v>14</v>
      </c>
      <c r="J14" s="24" t="s">
        <v>14</v>
      </c>
      <c r="K14" s="24" t="s">
        <v>16</v>
      </c>
      <c r="L14" s="23" t="s">
        <v>12</v>
      </c>
      <c r="M14" s="38">
        <v>100</v>
      </c>
      <c r="N14" s="15"/>
      <c r="O14" s="14"/>
      <c r="P14" s="16"/>
      <c r="Q14" s="17"/>
      <c r="R14" s="17"/>
      <c r="S14" s="17"/>
      <c r="T14" s="17"/>
      <c r="U14" s="17"/>
      <c r="V14" s="17"/>
    </row>
    <row r="15" spans="1:22" s="18" customFormat="1" ht="30" customHeight="1" x14ac:dyDescent="0.2">
      <c r="A15" s="19">
        <f t="shared" si="0"/>
        <v>8</v>
      </c>
      <c r="B15" s="20" t="s">
        <v>554</v>
      </c>
      <c r="C15" s="32" t="s">
        <v>561</v>
      </c>
      <c r="D15" s="35" t="s">
        <v>569</v>
      </c>
      <c r="E15" s="200" t="s">
        <v>581</v>
      </c>
      <c r="F15" s="20" t="s">
        <v>553</v>
      </c>
      <c r="G15" s="22" t="s">
        <v>139</v>
      </c>
      <c r="H15" s="22" t="s">
        <v>139</v>
      </c>
      <c r="I15" s="20" t="s">
        <v>14</v>
      </c>
      <c r="J15" s="24" t="s">
        <v>14</v>
      </c>
      <c r="K15" s="24" t="s">
        <v>16</v>
      </c>
      <c r="L15" s="23" t="s">
        <v>13</v>
      </c>
      <c r="M15" s="38">
        <v>100</v>
      </c>
      <c r="N15" s="15"/>
      <c r="O15" s="14"/>
      <c r="P15" s="16"/>
      <c r="Q15" s="17"/>
      <c r="R15" s="17"/>
      <c r="S15" s="17"/>
      <c r="T15" s="17"/>
      <c r="U15" s="17"/>
      <c r="V15" s="17"/>
    </row>
    <row r="16" spans="1:22" ht="20.100000000000001" customHeight="1" x14ac:dyDescent="0.25">
      <c r="A16" s="189" t="s">
        <v>469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3"/>
      <c r="M16" s="164">
        <f>SUM(M8:M15)</f>
        <v>800</v>
      </c>
      <c r="N16" s="79" t="e">
        <f>SUM(#REF!)</f>
        <v>#REF!</v>
      </c>
      <c r="O16" s="79" t="e">
        <f>SUM(#REF!)</f>
        <v>#REF!</v>
      </c>
      <c r="P16" s="79" t="e">
        <f>SUM(#REF!)</f>
        <v>#REF!</v>
      </c>
      <c r="Q16" s="26"/>
      <c r="R16" s="27"/>
      <c r="S16" s="27"/>
      <c r="T16" s="27"/>
      <c r="U16" s="27"/>
      <c r="V16" s="27"/>
    </row>
    <row r="17" spans="1:22" ht="20.100000000000001" customHeight="1" x14ac:dyDescent="0.25">
      <c r="A17" s="192" t="s">
        <v>332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82"/>
      <c r="O17" s="78"/>
      <c r="P17" s="78"/>
      <c r="Q17" s="26"/>
      <c r="R17" s="27"/>
      <c r="S17" s="27"/>
      <c r="T17" s="27"/>
      <c r="U17" s="27"/>
      <c r="V17" s="27"/>
    </row>
    <row r="18" spans="1:22" ht="30" customHeight="1" x14ac:dyDescent="0.25">
      <c r="A18" s="19"/>
      <c r="B18" s="20" t="s">
        <v>554</v>
      </c>
      <c r="C18" s="32" t="s">
        <v>49</v>
      </c>
      <c r="D18" s="35" t="s">
        <v>570</v>
      </c>
      <c r="E18" s="200" t="s">
        <v>573</v>
      </c>
      <c r="F18" s="20" t="s">
        <v>553</v>
      </c>
      <c r="G18" s="22" t="s">
        <v>139</v>
      </c>
      <c r="H18" s="22" t="s">
        <v>139</v>
      </c>
      <c r="I18" s="20" t="s">
        <v>586</v>
      </c>
      <c r="J18" s="24" t="s">
        <v>14</v>
      </c>
      <c r="K18" s="24" t="s">
        <v>587</v>
      </c>
      <c r="L18" s="23" t="s">
        <v>13</v>
      </c>
      <c r="M18" s="38">
        <v>100</v>
      </c>
      <c r="N18" s="82"/>
      <c r="O18" s="78"/>
      <c r="P18" s="78"/>
      <c r="Q18" s="26"/>
      <c r="R18" s="27"/>
      <c r="S18" s="27"/>
      <c r="T18" s="27"/>
      <c r="U18" s="27"/>
      <c r="V18" s="27"/>
    </row>
    <row r="19" spans="1:22" ht="30" customHeight="1" x14ac:dyDescent="0.25">
      <c r="A19" s="19"/>
      <c r="B19" s="20" t="s">
        <v>554</v>
      </c>
      <c r="C19" s="32" t="s">
        <v>45</v>
      </c>
      <c r="D19" s="35" t="s">
        <v>571</v>
      </c>
      <c r="E19" s="200" t="s">
        <v>582</v>
      </c>
      <c r="F19" s="20" t="s">
        <v>553</v>
      </c>
      <c r="G19" s="22" t="s">
        <v>139</v>
      </c>
      <c r="H19" s="22" t="s">
        <v>139</v>
      </c>
      <c r="I19" s="20" t="s">
        <v>42</v>
      </c>
      <c r="J19" s="24" t="s">
        <v>14</v>
      </c>
      <c r="K19" s="24" t="s">
        <v>588</v>
      </c>
      <c r="L19" s="23" t="s">
        <v>12</v>
      </c>
      <c r="M19" s="38">
        <v>100</v>
      </c>
      <c r="N19" s="82"/>
      <c r="O19" s="78"/>
      <c r="P19" s="78"/>
      <c r="Q19" s="26"/>
      <c r="R19" s="27"/>
      <c r="S19" s="27"/>
      <c r="T19" s="27"/>
      <c r="U19" s="27"/>
      <c r="V19" s="27"/>
    </row>
    <row r="20" spans="1:22" ht="20.100000000000001" customHeight="1" x14ac:dyDescent="0.25">
      <c r="A20" s="189" t="s">
        <v>332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63">
        <f>SUM(M18:M19)</f>
        <v>200</v>
      </c>
      <c r="N20" s="79" t="e">
        <f>SUM(#REF!)</f>
        <v>#REF!</v>
      </c>
      <c r="O20" s="79" t="e">
        <f>SUM(#REF!)</f>
        <v>#REF!</v>
      </c>
      <c r="P20" s="79" t="e">
        <f>SUM(#REF!)</f>
        <v>#REF!</v>
      </c>
      <c r="Q20" s="26"/>
      <c r="R20" s="27"/>
      <c r="S20" s="27"/>
      <c r="T20" s="27"/>
      <c r="U20" s="27"/>
      <c r="V20" s="27"/>
    </row>
    <row r="21" spans="1:22" ht="20.100000000000001" customHeight="1" x14ac:dyDescent="0.25">
      <c r="A21" s="197" t="s">
        <v>336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66">
        <f>M16+M20</f>
        <v>1000</v>
      </c>
      <c r="N21" s="59" t="e">
        <f>SUM(#REF!+#REF!+#REF!+#REF!+N16+N20+#REF!+#REF!)</f>
        <v>#REF!</v>
      </c>
      <c r="O21" s="59" t="e">
        <f>SUM(#REF!+#REF!+#REF!+#REF!+O16+O20+#REF!+#REF!)</f>
        <v>#REF!</v>
      </c>
      <c r="P21" s="59" t="e">
        <f>SUM(#REF!+#REF!+#REF!+#REF!+P16+P20+#REF!+#REF!)</f>
        <v>#REF!</v>
      </c>
      <c r="Q21" s="11"/>
    </row>
    <row r="22" spans="1:22" ht="18.75" customHeight="1" x14ac:dyDescent="0.25">
      <c r="A22" s="50"/>
      <c r="B22" s="51"/>
      <c r="C22" s="52"/>
      <c r="D22" s="51"/>
      <c r="E22" s="51"/>
      <c r="F22" s="51"/>
      <c r="G22" s="53"/>
      <c r="H22" s="53"/>
      <c r="I22" s="54"/>
      <c r="J22" s="55"/>
      <c r="K22" s="56"/>
      <c r="L22" s="55"/>
      <c r="M22" s="57"/>
      <c r="N22" s="57"/>
      <c r="O22" s="58"/>
      <c r="P22" s="58"/>
      <c r="Q22" s="58"/>
    </row>
    <row r="23" spans="1:22" s="69" customFormat="1" ht="18.75" customHeight="1" x14ac:dyDescent="0.25">
      <c r="A23" s="60"/>
      <c r="B23" s="61"/>
      <c r="C23" s="62"/>
      <c r="D23" s="61"/>
      <c r="E23" s="61"/>
      <c r="F23" s="61"/>
      <c r="G23" s="63"/>
      <c r="H23" s="63"/>
      <c r="I23" s="64"/>
      <c r="J23" s="65"/>
      <c r="K23" s="66"/>
      <c r="L23" s="65"/>
      <c r="M23" s="67"/>
      <c r="N23" s="67"/>
      <c r="O23" s="68"/>
      <c r="P23" s="68"/>
      <c r="Q23" s="68"/>
    </row>
    <row r="24" spans="1:22" s="69" customFormat="1" ht="18.75" customHeight="1" x14ac:dyDescent="0.25">
      <c r="A24" s="60"/>
      <c r="B24" s="61"/>
      <c r="C24" s="62"/>
      <c r="D24" s="61"/>
      <c r="E24" s="61"/>
      <c r="F24" s="61"/>
      <c r="G24" s="63"/>
      <c r="H24" s="63"/>
      <c r="I24" s="64"/>
      <c r="J24" s="65"/>
      <c r="K24" s="66"/>
      <c r="L24" s="65"/>
      <c r="M24" s="67"/>
      <c r="N24" s="67"/>
      <c r="O24" s="68"/>
      <c r="P24" s="68"/>
      <c r="Q24" s="68"/>
    </row>
    <row r="25" spans="1:22" s="69" customFormat="1" ht="18.75" customHeight="1" x14ac:dyDescent="0.25">
      <c r="A25" s="60"/>
      <c r="B25" s="61"/>
      <c r="C25" s="62"/>
      <c r="D25" s="61"/>
      <c r="E25" s="61"/>
      <c r="F25" s="61"/>
      <c r="G25" s="63"/>
      <c r="H25" s="63"/>
      <c r="I25" s="64"/>
      <c r="J25" s="65"/>
      <c r="K25" s="66"/>
      <c r="L25" s="65"/>
      <c r="M25" s="67"/>
      <c r="N25" s="67"/>
      <c r="O25" s="68"/>
      <c r="P25" s="68"/>
      <c r="Q25" s="68"/>
    </row>
    <row r="26" spans="1:22" s="69" customFormat="1" ht="18.75" customHeight="1" x14ac:dyDescent="0.25">
      <c r="A26" s="60"/>
      <c r="B26" s="61"/>
      <c r="C26" s="62"/>
      <c r="D26" s="61"/>
      <c r="E26" s="61"/>
      <c r="F26" s="61"/>
      <c r="G26" s="63"/>
      <c r="H26" s="63"/>
      <c r="I26" s="64"/>
      <c r="J26" s="65"/>
      <c r="K26" s="66"/>
      <c r="L26" s="65"/>
      <c r="M26" s="67"/>
      <c r="N26" s="67"/>
      <c r="O26" s="68"/>
      <c r="P26" s="68"/>
      <c r="Q26" s="68"/>
    </row>
    <row r="27" spans="1:22" s="69" customFormat="1" ht="18.75" customHeight="1" x14ac:dyDescent="0.25">
      <c r="A27" s="60"/>
      <c r="B27" s="61"/>
      <c r="C27" s="62"/>
      <c r="D27" s="61"/>
      <c r="E27" s="61"/>
      <c r="F27" s="61"/>
      <c r="G27" s="63"/>
      <c r="H27" s="63"/>
      <c r="I27" s="64"/>
      <c r="J27" s="65"/>
      <c r="K27" s="66"/>
      <c r="L27" s="65"/>
      <c r="M27" s="67"/>
      <c r="N27" s="67"/>
      <c r="O27" s="68"/>
      <c r="P27" s="68"/>
      <c r="Q27" s="68"/>
    </row>
    <row r="28" spans="1:22" s="69" customFormat="1" ht="18.75" customHeight="1" x14ac:dyDescent="0.25">
      <c r="A28" s="60"/>
      <c r="B28" s="61"/>
      <c r="C28" s="62"/>
      <c r="D28" s="61"/>
      <c r="E28" s="61"/>
      <c r="F28" s="61"/>
      <c r="G28" s="63"/>
      <c r="H28" s="63"/>
      <c r="I28" s="64"/>
      <c r="J28" s="65"/>
      <c r="K28" s="66"/>
      <c r="L28" s="65"/>
      <c r="M28" s="67"/>
      <c r="N28" s="67"/>
      <c r="O28" s="68"/>
      <c r="P28" s="68"/>
      <c r="Q28" s="68"/>
    </row>
    <row r="29" spans="1:22" s="69" customFormat="1" ht="18.75" customHeight="1" x14ac:dyDescent="0.25">
      <c r="A29" s="60"/>
      <c r="B29" s="61"/>
      <c r="C29" s="62"/>
      <c r="D29" s="61"/>
      <c r="E29" s="61"/>
      <c r="F29" s="61"/>
      <c r="G29" s="63"/>
      <c r="H29" s="63"/>
      <c r="I29" s="64"/>
      <c r="J29" s="65"/>
      <c r="K29" s="66"/>
      <c r="L29" s="65"/>
      <c r="M29" s="67"/>
      <c r="N29" s="67"/>
      <c r="O29" s="68"/>
      <c r="P29" s="68"/>
      <c r="Q29" s="68"/>
    </row>
    <row r="30" spans="1:22" s="69" customFormat="1" ht="18.75" customHeight="1" x14ac:dyDescent="0.25">
      <c r="A30" s="60"/>
      <c r="B30" s="61"/>
      <c r="C30" s="62"/>
      <c r="D30" s="61"/>
      <c r="E30" s="61"/>
      <c r="F30" s="61"/>
      <c r="G30" s="63"/>
      <c r="H30" s="63"/>
      <c r="I30" s="64"/>
      <c r="J30" s="65"/>
      <c r="K30" s="66"/>
      <c r="L30" s="65"/>
      <c r="M30" s="67"/>
      <c r="N30" s="67"/>
      <c r="O30" s="68"/>
      <c r="P30" s="68"/>
      <c r="Q30" s="68"/>
    </row>
    <row r="31" spans="1:22" s="69" customFormat="1" x14ac:dyDescent="0.25">
      <c r="A31" s="70"/>
      <c r="B31" s="7"/>
      <c r="D31" s="8"/>
      <c r="E31" s="8"/>
      <c r="F31" s="7"/>
      <c r="G31" s="71"/>
      <c r="H31" s="71"/>
      <c r="J31" s="71"/>
      <c r="K31" s="9"/>
      <c r="O31" s="72"/>
      <c r="P31" s="72"/>
      <c r="Q31" s="73"/>
    </row>
    <row r="32" spans="1:22" s="69" customFormat="1" x14ac:dyDescent="0.25">
      <c r="A32" s="70"/>
      <c r="B32" s="7"/>
      <c r="D32" s="8"/>
      <c r="E32" s="8"/>
      <c r="F32" s="7"/>
      <c r="G32" s="71"/>
      <c r="H32" s="71"/>
      <c r="J32" s="71"/>
      <c r="K32" s="9"/>
      <c r="O32" s="72"/>
      <c r="P32" s="72"/>
      <c r="Q32" s="73"/>
    </row>
    <row r="33" spans="1:17" s="69" customFormat="1" x14ac:dyDescent="0.25">
      <c r="A33" s="70"/>
      <c r="B33" s="7"/>
      <c r="D33" s="8"/>
      <c r="E33" s="8"/>
      <c r="F33" s="7"/>
      <c r="G33" s="71"/>
      <c r="H33" s="71"/>
      <c r="J33" s="71"/>
      <c r="K33" s="9"/>
      <c r="O33" s="72"/>
      <c r="P33" s="72"/>
      <c r="Q33" s="73"/>
    </row>
    <row r="34" spans="1:17" s="69" customFormat="1" x14ac:dyDescent="0.25">
      <c r="A34" s="70"/>
      <c r="B34" s="7"/>
      <c r="D34" s="8"/>
      <c r="E34" s="8"/>
      <c r="F34" s="7"/>
      <c r="G34" s="71"/>
      <c r="H34" s="71"/>
      <c r="J34" s="71"/>
      <c r="K34" s="9"/>
      <c r="O34" s="72"/>
      <c r="P34" s="72"/>
      <c r="Q34" s="73"/>
    </row>
    <row r="35" spans="1:17" s="69" customFormat="1" x14ac:dyDescent="0.25">
      <c r="A35" s="70"/>
      <c r="B35" s="7"/>
      <c r="D35" s="8"/>
      <c r="E35" s="8"/>
      <c r="F35" s="7"/>
      <c r="G35" s="71"/>
      <c r="H35" s="71"/>
      <c r="J35" s="71"/>
      <c r="K35" s="9"/>
      <c r="O35" s="72"/>
      <c r="P35" s="72"/>
      <c r="Q35" s="73"/>
    </row>
    <row r="36" spans="1:17" s="69" customFormat="1" x14ac:dyDescent="0.25">
      <c r="A36" s="70"/>
      <c r="B36" s="7"/>
      <c r="D36" s="8"/>
      <c r="E36" s="8"/>
      <c r="F36" s="7"/>
      <c r="G36" s="71"/>
      <c r="H36" s="71"/>
      <c r="J36" s="71"/>
      <c r="K36" s="9"/>
      <c r="O36" s="72"/>
      <c r="P36" s="72"/>
      <c r="Q36" s="73"/>
    </row>
    <row r="37" spans="1:17" s="69" customFormat="1" x14ac:dyDescent="0.25">
      <c r="A37" s="70"/>
      <c r="B37" s="7"/>
      <c r="D37" s="8"/>
      <c r="E37" s="8"/>
      <c r="F37" s="7"/>
      <c r="G37" s="71"/>
      <c r="H37" s="71"/>
      <c r="J37" s="71"/>
      <c r="K37" s="9"/>
      <c r="O37" s="72"/>
      <c r="P37" s="72"/>
      <c r="Q37" s="73"/>
    </row>
    <row r="38" spans="1:17" s="69" customFormat="1" x14ac:dyDescent="0.25">
      <c r="A38" s="70"/>
      <c r="B38" s="7"/>
      <c r="D38" s="8"/>
      <c r="E38" s="8"/>
      <c r="F38" s="7"/>
      <c r="G38" s="71"/>
      <c r="H38" s="71"/>
      <c r="J38" s="71"/>
      <c r="K38" s="9"/>
      <c r="O38" s="72"/>
      <c r="P38" s="72"/>
      <c r="Q38" s="73"/>
    </row>
    <row r="39" spans="1:17" s="69" customFormat="1" x14ac:dyDescent="0.25">
      <c r="A39" s="70"/>
      <c r="B39" s="7"/>
      <c r="D39" s="8"/>
      <c r="E39" s="8"/>
      <c r="F39" s="7"/>
      <c r="G39" s="71"/>
      <c r="H39" s="71"/>
      <c r="J39" s="71"/>
      <c r="K39" s="9"/>
      <c r="O39" s="72"/>
      <c r="P39" s="72"/>
      <c r="Q39" s="73"/>
    </row>
  </sheetData>
  <mergeCells count="9">
    <mergeCell ref="A1:M1"/>
    <mergeCell ref="A3:M3"/>
    <mergeCell ref="A5:M5"/>
    <mergeCell ref="N5:U5"/>
    <mergeCell ref="A7:M7"/>
    <mergeCell ref="A16:L16"/>
    <mergeCell ref="A21:L21"/>
    <mergeCell ref="A17:M17"/>
    <mergeCell ref="A20:L20"/>
  </mergeCells>
  <printOptions horizontalCentered="1"/>
  <pageMargins left="0.39370078740157483" right="0.39370078740157483" top="0.59055118110236227" bottom="1.3779527559055118" header="0.31496062992125984" footer="0.31496062992125984"/>
  <pageSetup scale="8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OCT-DIC GTO CTE</vt:lpstr>
      <vt:lpstr>OCT-DIC FORTAMUN</vt:lpstr>
      <vt:lpstr>FAISMUN</vt:lpstr>
      <vt:lpstr>FAISMUN!Área_de_impresión</vt:lpstr>
      <vt:lpstr>'OCT-DIC FORTAMUN'!Área_de_impresión</vt:lpstr>
      <vt:lpstr>'OCT-DIC GTO CTE'!Área_de_impresión</vt:lpstr>
      <vt:lpstr>FAISMUN!Títulos_a_imprimir</vt:lpstr>
      <vt:lpstr>'OCT-DIC FORTAMUN'!Títulos_a_imprimir</vt:lpstr>
      <vt:lpstr>'OCT-DIC GTO CTE'!Títulos_a_imprimir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LOS******</dc:creator>
  <cp:lastModifiedBy>PC6</cp:lastModifiedBy>
  <cp:lastPrinted>2025-01-30T19:28:15Z</cp:lastPrinted>
  <dcterms:created xsi:type="dcterms:W3CDTF">2015-02-11T02:22:19Z</dcterms:created>
  <dcterms:modified xsi:type="dcterms:W3CDTF">2025-01-30T20:35:12Z</dcterms:modified>
</cp:coreProperties>
</file>